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TISBURY CURRENT\Meetings 2020 - 2021\2020 12 December\"/>
    </mc:Choice>
  </mc:AlternateContent>
  <bookViews>
    <workbookView xWindow="360" yWindow="315" windowWidth="14940" windowHeight="7755"/>
  </bookViews>
  <sheets>
    <sheet name="2019.20.21.22" sheetId="4" r:id="rId1"/>
    <sheet name="2018-19 " sheetId="3" r:id="rId2"/>
    <sheet name="2017-18" sheetId="2" r:id="rId3"/>
  </sheets>
  <calcPr calcId="162913"/>
</workbook>
</file>

<file path=xl/calcChain.xml><?xml version="1.0" encoding="utf-8"?>
<calcChain xmlns="http://schemas.openxmlformats.org/spreadsheetml/2006/main">
  <c r="Y10" i="4" l="1"/>
  <c r="Y16" i="4" s="1"/>
  <c r="Y20" i="4" l="1"/>
  <c r="AB16" i="4"/>
  <c r="AB20" i="4" s="1"/>
  <c r="AA16" i="4"/>
  <c r="AA20" i="4" s="1"/>
  <c r="AB13" i="4"/>
  <c r="AA14" i="4" l="1"/>
  <c r="AB14" i="4"/>
  <c r="Y15" i="4"/>
  <c r="Y17" i="4"/>
  <c r="Y13" i="4"/>
  <c r="AA15" i="4"/>
  <c r="AA17" i="4"/>
  <c r="AA13" i="4"/>
  <c r="AB15" i="4"/>
  <c r="AB17" i="4"/>
  <c r="Y19" i="4"/>
  <c r="AA19" i="4"/>
  <c r="AB19" i="4"/>
  <c r="Y14" i="4"/>
  <c r="Y18" i="4"/>
  <c r="AA18" i="4"/>
  <c r="AB18" i="4"/>
  <c r="S10" i="4"/>
  <c r="S16" i="4" s="1"/>
  <c r="S20" i="4" s="1"/>
  <c r="O16" i="4"/>
  <c r="O13" i="4" s="1"/>
  <c r="P16" i="4"/>
  <c r="P13" i="4" s="1"/>
  <c r="O20" i="4" l="1"/>
  <c r="O18" i="4"/>
  <c r="S18" i="4"/>
  <c r="S14" i="4"/>
  <c r="S15" i="4"/>
  <c r="S19" i="4"/>
  <c r="S13" i="4"/>
  <c r="S17" i="4"/>
  <c r="P14" i="4"/>
  <c r="P20" i="4"/>
  <c r="P18" i="4"/>
  <c r="O14" i="4"/>
  <c r="P19" i="4"/>
  <c r="P17" i="4"/>
  <c r="P15" i="4"/>
  <c r="O19" i="4"/>
  <c r="O17" i="4"/>
  <c r="O15" i="4"/>
  <c r="U16" i="4"/>
  <c r="H10" i="4"/>
  <c r="H16" i="4" s="1"/>
  <c r="C10" i="4"/>
  <c r="C16" i="4" s="1"/>
  <c r="M8" i="4"/>
  <c r="M10" i="4" s="1"/>
  <c r="M16" i="4" s="1"/>
  <c r="R7" i="4"/>
  <c r="C20" i="4" l="1"/>
  <c r="C19" i="4"/>
  <c r="C18" i="4"/>
  <c r="C17" i="4"/>
  <c r="C15" i="4"/>
  <c r="C14" i="4"/>
  <c r="C13" i="4"/>
  <c r="U20" i="4"/>
  <c r="U19" i="4"/>
  <c r="U18" i="4"/>
  <c r="U17" i="4"/>
  <c r="U15" i="4"/>
  <c r="U14" i="4"/>
  <c r="U13" i="4"/>
  <c r="M20" i="4"/>
  <c r="M19" i="4"/>
  <c r="M18" i="4"/>
  <c r="M17" i="4"/>
  <c r="M15" i="4"/>
  <c r="M14" i="4"/>
  <c r="M13" i="4"/>
  <c r="R8" i="4"/>
  <c r="H20" i="4"/>
  <c r="H19" i="4"/>
  <c r="H18" i="4"/>
  <c r="H17" i="4"/>
  <c r="H15" i="4"/>
  <c r="H14" i="4"/>
  <c r="H13" i="4"/>
  <c r="R8" i="3" l="1"/>
  <c r="R7" i="3"/>
  <c r="M8" i="3" l="1"/>
  <c r="P16" i="3" l="1"/>
  <c r="P20" i="3" s="1"/>
  <c r="O16" i="3"/>
  <c r="O19" i="3" s="1"/>
  <c r="O15" i="3"/>
  <c r="O13" i="3"/>
  <c r="M10" i="3"/>
  <c r="M16" i="3" s="1"/>
  <c r="P13" i="3" l="1"/>
  <c r="P15" i="3"/>
  <c r="O14" i="3"/>
  <c r="O18" i="3"/>
  <c r="P19" i="3"/>
  <c r="P14" i="3"/>
  <c r="O17" i="3"/>
  <c r="P18" i="3"/>
  <c r="P17" i="3"/>
  <c r="O20" i="3"/>
  <c r="H10" i="3"/>
  <c r="C10" i="3"/>
  <c r="C16" i="3" s="1"/>
  <c r="K16" i="2"/>
  <c r="K20" i="2" s="1"/>
  <c r="J16" i="2"/>
  <c r="J19" i="2" s="1"/>
  <c r="H10" i="2"/>
  <c r="H16" i="2" s="1"/>
  <c r="C10" i="2"/>
  <c r="C16" i="2" s="1"/>
  <c r="H16" i="3" l="1"/>
  <c r="H20" i="3" s="1"/>
  <c r="C20" i="3"/>
  <c r="C19" i="3"/>
  <c r="C18" i="3"/>
  <c r="C17" i="3"/>
  <c r="C15" i="3"/>
  <c r="C14" i="3"/>
  <c r="C13" i="3"/>
  <c r="H19" i="2"/>
  <c r="H14" i="2"/>
  <c r="H15" i="2"/>
  <c r="H17" i="2"/>
  <c r="H18" i="2"/>
  <c r="H13" i="2"/>
  <c r="H20" i="2"/>
  <c r="K14" i="2"/>
  <c r="K19" i="2"/>
  <c r="K13" i="2"/>
  <c r="K15" i="2"/>
  <c r="K17" i="2"/>
  <c r="J14" i="2"/>
  <c r="J18" i="2"/>
  <c r="J13" i="2"/>
  <c r="J17" i="2"/>
  <c r="K18" i="2"/>
  <c r="J20" i="2"/>
  <c r="J15" i="2"/>
  <c r="C19" i="2"/>
  <c r="H13" i="3" l="1"/>
  <c r="H18" i="3"/>
  <c r="H17" i="3"/>
  <c r="H14" i="3"/>
  <c r="H19" i="3"/>
  <c r="H15" i="3"/>
  <c r="M18" i="3"/>
  <c r="M17" i="3"/>
  <c r="M15" i="3"/>
  <c r="M13" i="3"/>
  <c r="M14" i="3"/>
  <c r="M19" i="3"/>
  <c r="M20" i="3"/>
  <c r="C14" i="2"/>
  <c r="C18" i="2"/>
  <c r="C20" i="2"/>
  <c r="C13" i="2"/>
  <c r="C15" i="2"/>
  <c r="C17" i="2"/>
</calcChain>
</file>

<file path=xl/sharedStrings.xml><?xml version="1.0" encoding="utf-8"?>
<sst xmlns="http://schemas.openxmlformats.org/spreadsheetml/2006/main" count="141" uniqueCount="24">
  <si>
    <t>Tisbury</t>
  </si>
  <si>
    <t>Band A  (2/3 of Band D)</t>
  </si>
  <si>
    <t>Band B  (7/9 of Band D)</t>
  </si>
  <si>
    <t>Band C  (8/9 of Band D)</t>
  </si>
  <si>
    <t>Band D charge</t>
  </si>
  <si>
    <t>Band E  (11/9 of Band D)</t>
  </si>
  <si>
    <t>Band F  (13/9 of Band D)</t>
  </si>
  <si>
    <t>Band G  (15/9 of Band D)</t>
  </si>
  <si>
    <t>Band H  (Band D * 2)</t>
  </si>
  <si>
    <t>Precept calculator - effect per household</t>
  </si>
  <si>
    <t>Council Tax charge:</t>
  </si>
  <si>
    <t>for each additional (£) :</t>
  </si>
  <si>
    <t>budget (£)</t>
  </si>
  <si>
    <t>Council Tax base figure</t>
  </si>
  <si>
    <t>less CTSG</t>
  </si>
  <si>
    <t>=precept</t>
  </si>
  <si>
    <t>2016-17</t>
  </si>
  <si>
    <t>2017-18</t>
  </si>
  <si>
    <t>2018-19</t>
  </si>
  <si>
    <t>12.36%</t>
  </si>
  <si>
    <t>2019-20</t>
  </si>
  <si>
    <t>2020-21</t>
  </si>
  <si>
    <t>Precept of £106938 with provisional Council Tax Base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</si>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</sst>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indexed="12"/>
      <name val="Comic Sans MS"/>
      <family val="4"/>
    </font>
    <font>
      <b/>
      <i/>
      <sz val="10"/>
      <name val="Comic Sans MS"/>
      <family val="4"/>
    </font>
    <font>
      <i/>
      <sz val="1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2" fontId="1" fillId="0" borderId="0" xfId="0" applyNumberFormat="1" applyFont="1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2" fontId="2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5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right"/>
    </xf>
    <xf numFmtId="2" fontId="6" fillId="0" borderId="0" xfId="0" applyNumberFormat="1" applyFont="1"/>
    <xf numFmtId="2" fontId="6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/>
    <xf numFmtId="1" fontId="6" fillId="0" borderId="0" xfId="0" applyNumberFormat="1" applyFont="1" applyAlignment="1">
      <alignment horizontal="center"/>
    </xf>
    <xf numFmtId="2" fontId="6" fillId="0" borderId="0" xfId="0" applyNumberFormat="1" applyFont="1" applyBorder="1"/>
    <xf numFmtId="2" fontId="6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left"/>
    </xf>
    <xf numFmtId="2" fontId="4" fillId="0" borderId="0" xfId="0" quotePrefix="1" applyNumberFormat="1" applyFont="1"/>
    <xf numFmtId="2" fontId="4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Fill="1" applyBorder="1"/>
    <xf numFmtId="2" fontId="3" fillId="0" borderId="0" xfId="0" applyNumberFormat="1" applyFont="1" applyFill="1" applyBorder="1"/>
    <xf numFmtId="2" fontId="1" fillId="0" borderId="0" xfId="0" applyNumberFormat="1" applyFont="1" applyFill="1" applyBorder="1"/>
    <xf numFmtId="2" fontId="4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2" fontId="2" fillId="0" borderId="0" xfId="0" applyNumberFormat="1" applyFont="1" applyFill="1" applyBorder="1"/>
    <xf numFmtId="1" fontId="3" fillId="0" borderId="1" xfId="0" applyNumberFormat="1" applyFont="1" applyBorder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right"/>
    </xf>
    <xf numFmtId="2" fontId="3" fillId="2" borderId="0" xfId="0" quotePrefix="1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left"/>
    </xf>
    <xf numFmtId="1" fontId="4" fillId="2" borderId="0" xfId="0" applyNumberFormat="1" applyFont="1" applyFill="1"/>
    <xf numFmtId="1" fontId="0" fillId="2" borderId="0" xfId="0" applyNumberFormat="1" applyFill="1"/>
    <xf numFmtId="2" fontId="4" fillId="2" borderId="0" xfId="0" quotePrefix="1" applyNumberFormat="1" applyFont="1" applyFill="1"/>
    <xf numFmtId="2" fontId="3" fillId="2" borderId="0" xfId="0" applyNumberFormat="1" applyFont="1" applyFill="1"/>
    <xf numFmtId="2" fontId="4" fillId="2" borderId="0" xfId="0" applyNumberFormat="1" applyFont="1" applyFill="1" applyAlignment="1">
      <alignment horizontal="center"/>
    </xf>
    <xf numFmtId="2" fontId="3" fillId="2" borderId="0" xfId="0" applyNumberFormat="1" applyFont="1" applyFill="1" applyBorder="1"/>
    <xf numFmtId="2" fontId="5" fillId="2" borderId="0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center"/>
    </xf>
    <xf numFmtId="1" fontId="3" fillId="4" borderId="0" xfId="0" applyNumberFormat="1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2" fillId="0" borderId="2" xfId="0" quotePrefix="1" applyNumberFormat="1" applyFont="1" applyBorder="1"/>
    <xf numFmtId="2" fontId="0" fillId="0" borderId="0" xfId="0" applyNumberFormat="1" applyFill="1"/>
    <xf numFmtId="2" fontId="1" fillId="0" borderId="0" xfId="0" applyNumberFormat="1" applyFont="1" applyFill="1"/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2" fontId="3" fillId="0" borderId="0" xfId="0" quotePrefix="1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4" fillId="0" borderId="0" xfId="0" applyNumberFormat="1" applyFont="1" applyFill="1"/>
    <xf numFmtId="2" fontId="4" fillId="0" borderId="0" xfId="0" quotePrefix="1" applyNumberFormat="1" applyFont="1" applyFill="1"/>
    <xf numFmtId="2" fontId="3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abSelected="1" workbookViewId="0">
      <selection activeCell="Y9" sqref="Y9"/>
    </sheetView>
  </sheetViews>
  <sheetFormatPr defaultRowHeight="12.75" x14ac:dyDescent="0.2"/>
  <cols>
    <col min="1" max="1" width="20.7109375" style="2" customWidth="1"/>
    <col min="2" max="2" width="2.85546875" style="4" customWidth="1"/>
    <col min="3" max="3" width="12.85546875" style="45" hidden="1" customWidth="1"/>
    <col min="4" max="4" width="2.42578125" style="2" hidden="1" customWidth="1"/>
    <col min="5" max="5" width="3.28515625" style="2" hidden="1" customWidth="1"/>
    <col min="6" max="6" width="22.28515625" style="2" hidden="1" customWidth="1"/>
    <col min="7" max="7" width="4.5703125" style="2" hidden="1" customWidth="1"/>
    <col min="8" max="8" width="13.7109375" style="45" hidden="1" customWidth="1"/>
    <col min="9" max="9" width="3.28515625" style="2" hidden="1" customWidth="1"/>
    <col min="10" max="10" width="0.140625" style="2" customWidth="1"/>
    <col min="11" max="11" width="9.140625" style="2" hidden="1" customWidth="1"/>
    <col min="12" max="12" width="13.85546875" style="2" hidden="1" customWidth="1"/>
    <col min="13" max="13" width="9.140625" style="2" customWidth="1"/>
    <col min="14" max="16" width="9.140625" style="2" hidden="1" customWidth="1"/>
    <col min="17" max="17" width="2" style="2" customWidth="1"/>
    <col min="18" max="18" width="14.7109375" style="2" hidden="1" customWidth="1"/>
    <col min="19" max="19" width="9.140625" style="2" customWidth="1"/>
    <col min="20" max="20" width="2.42578125" style="72" customWidth="1"/>
    <col min="21" max="21" width="9.140625" style="2"/>
    <col min="22" max="22" width="2.7109375" style="2" customWidth="1"/>
    <col min="23" max="23" width="9.5703125" style="72" customWidth="1"/>
    <col min="24" max="24" width="10.7109375" style="72" customWidth="1"/>
    <col min="25" max="25" width="9.140625" style="2"/>
    <col min="26" max="26" width="6" style="2" customWidth="1"/>
    <col min="27" max="16384" width="9.140625" style="2"/>
  </cols>
  <sheetData>
    <row r="1" spans="1:28" ht="16.5" x14ac:dyDescent="0.35">
      <c r="A1" s="6" t="s">
        <v>9</v>
      </c>
      <c r="B1" s="8"/>
      <c r="C1" s="31"/>
      <c r="D1" s="9"/>
      <c r="E1" s="33"/>
      <c r="F1" s="33"/>
      <c r="G1" s="33"/>
      <c r="H1" s="69"/>
      <c r="I1" s="33"/>
      <c r="J1" s="33"/>
    </row>
    <row r="2" spans="1:28" s="1" customFormat="1" ht="16.5" x14ac:dyDescent="0.35">
      <c r="A2" s="6" t="s">
        <v>0</v>
      </c>
      <c r="B2" s="7"/>
      <c r="C2" s="15"/>
      <c r="D2" s="6"/>
      <c r="E2" s="34"/>
      <c r="F2" s="34"/>
      <c r="G2" s="34"/>
      <c r="H2" s="70"/>
      <c r="I2" s="35"/>
      <c r="J2" s="35"/>
      <c r="T2" s="73"/>
      <c r="W2" s="73"/>
      <c r="X2" s="73"/>
    </row>
    <row r="3" spans="1:28" ht="15" x14ac:dyDescent="0.3">
      <c r="A3" s="9"/>
      <c r="B3" s="8"/>
      <c r="C3" s="31"/>
      <c r="D3" s="9"/>
      <c r="E3" s="36"/>
      <c r="F3" s="36"/>
      <c r="G3" s="36"/>
      <c r="H3" s="69"/>
      <c r="I3" s="33"/>
      <c r="J3" s="33"/>
      <c r="W3" s="2" t="s">
        <v>22</v>
      </c>
      <c r="X3" s="2"/>
    </row>
    <row r="4" spans="1:28" ht="16.5" x14ac:dyDescent="0.35">
      <c r="A4" s="9" t="s">
        <v>13</v>
      </c>
      <c r="B4" s="8"/>
      <c r="C4" s="15">
        <v>941.85</v>
      </c>
      <c r="D4" s="7"/>
      <c r="E4" s="37"/>
      <c r="F4" s="48" t="s">
        <v>13</v>
      </c>
      <c r="G4" s="49"/>
      <c r="H4" s="68">
        <v>941.97</v>
      </c>
      <c r="J4" s="33"/>
      <c r="K4" s="48" t="s">
        <v>13</v>
      </c>
      <c r="L4" s="49"/>
      <c r="M4" s="68">
        <v>974.35</v>
      </c>
      <c r="N4" s="51"/>
      <c r="O4" s="49"/>
      <c r="P4" s="49"/>
      <c r="S4" s="68">
        <v>960.9</v>
      </c>
      <c r="T4" s="76"/>
      <c r="U4" s="68">
        <v>962.83</v>
      </c>
      <c r="V4" s="77"/>
      <c r="W4" s="48" t="s">
        <v>13</v>
      </c>
      <c r="X4" s="49"/>
      <c r="Y4" s="68">
        <v>954.99</v>
      </c>
      <c r="Z4" s="51"/>
      <c r="AA4" s="49"/>
      <c r="AB4" s="49"/>
    </row>
    <row r="5" spans="1:28" ht="16.5" x14ac:dyDescent="0.35">
      <c r="A5" s="9"/>
      <c r="B5" s="8"/>
      <c r="C5" s="44" t="s">
        <v>16</v>
      </c>
      <c r="D5" s="7"/>
      <c r="E5" s="37"/>
      <c r="F5" s="48"/>
      <c r="G5" s="49"/>
      <c r="H5" s="52" t="s">
        <v>17</v>
      </c>
      <c r="J5" s="33"/>
      <c r="K5" s="48"/>
      <c r="L5" s="49"/>
      <c r="M5" s="52" t="s">
        <v>18</v>
      </c>
      <c r="N5" s="51"/>
      <c r="O5" s="49"/>
      <c r="P5" s="49"/>
      <c r="S5" s="52" t="s">
        <v>20</v>
      </c>
      <c r="T5" s="78"/>
      <c r="U5" s="52" t="s">
        <v>21</v>
      </c>
      <c r="V5" s="77"/>
      <c r="W5" s="48"/>
      <c r="X5" s="49"/>
      <c r="Y5" s="52" t="s">
        <v>23</v>
      </c>
      <c r="Z5" s="51"/>
      <c r="AA5" s="49"/>
      <c r="AB5" s="49"/>
    </row>
    <row r="6" spans="1:28" ht="16.5" x14ac:dyDescent="0.35">
      <c r="A6" s="9"/>
      <c r="B6" s="11"/>
      <c r="C6" s="14"/>
      <c r="D6" s="10"/>
      <c r="E6" s="39"/>
      <c r="F6" s="48"/>
      <c r="G6" s="53"/>
      <c r="H6" s="54"/>
      <c r="J6" s="33"/>
      <c r="K6" s="48"/>
      <c r="L6" s="53"/>
      <c r="M6" s="54"/>
      <c r="N6" s="55"/>
      <c r="O6" s="53"/>
      <c r="P6" s="53"/>
      <c r="S6" s="54"/>
      <c r="T6" s="80"/>
      <c r="U6" s="54"/>
      <c r="V6" s="81"/>
      <c r="W6" s="48"/>
      <c r="X6" s="53"/>
      <c r="Y6" s="54"/>
      <c r="Z6" s="55"/>
      <c r="AA6" s="53"/>
      <c r="AB6" s="53"/>
    </row>
    <row r="7" spans="1:28" ht="16.5" x14ac:dyDescent="0.35">
      <c r="A7" s="9"/>
      <c r="B7" s="8"/>
      <c r="C7" s="15"/>
      <c r="D7" s="29"/>
      <c r="E7" s="37"/>
      <c r="F7" s="48"/>
      <c r="G7" s="49"/>
      <c r="H7" s="50"/>
      <c r="J7" s="33"/>
      <c r="K7" s="48"/>
      <c r="L7" s="49"/>
      <c r="M7" s="50"/>
      <c r="N7" s="56" t="s">
        <v>11</v>
      </c>
      <c r="O7" s="49"/>
      <c r="P7" s="49"/>
      <c r="R7" s="2">
        <f>M8-H8</f>
        <v>14620</v>
      </c>
      <c r="S7" s="50"/>
      <c r="T7" s="76"/>
      <c r="U7" s="50"/>
      <c r="V7" s="82"/>
      <c r="W7" s="48"/>
      <c r="X7" s="49"/>
      <c r="Y7" s="50"/>
      <c r="Z7" s="56" t="s">
        <v>11</v>
      </c>
      <c r="AA7" s="49"/>
      <c r="AB7" s="49"/>
    </row>
    <row r="8" spans="1:28" s="3" customFormat="1" ht="16.5" x14ac:dyDescent="0.35">
      <c r="A8" s="12" t="s">
        <v>12</v>
      </c>
      <c r="B8" s="11"/>
      <c r="C8" s="67">
        <v>65025</v>
      </c>
      <c r="E8" s="40"/>
      <c r="F8" s="57" t="s">
        <v>12</v>
      </c>
      <c r="G8" s="53"/>
      <c r="H8" s="67">
        <v>75220</v>
      </c>
      <c r="J8" s="41"/>
      <c r="K8" s="57" t="s">
        <v>12</v>
      </c>
      <c r="L8" s="53"/>
      <c r="M8" s="67">
        <f>89840</f>
        <v>89840</v>
      </c>
      <c r="N8" s="58"/>
      <c r="O8" s="53">
        <v>500</v>
      </c>
      <c r="P8" s="53">
        <v>1000</v>
      </c>
      <c r="R8" s="2">
        <f>M16-H16</f>
        <v>12.351136622410522</v>
      </c>
      <c r="S8" s="67">
        <v>94415</v>
      </c>
      <c r="T8" s="80"/>
      <c r="U8" s="67">
        <v>106938</v>
      </c>
      <c r="V8" s="83"/>
      <c r="W8" s="57" t="s">
        <v>12</v>
      </c>
      <c r="X8" s="53"/>
      <c r="Y8" s="67">
        <v>106938</v>
      </c>
      <c r="Z8" s="58"/>
      <c r="AA8" s="53">
        <v>500</v>
      </c>
      <c r="AB8" s="53">
        <v>1000</v>
      </c>
    </row>
    <row r="9" spans="1:28" ht="16.5" x14ac:dyDescent="0.35">
      <c r="A9" s="9" t="s">
        <v>14</v>
      </c>
      <c r="B9" s="8"/>
      <c r="C9" s="14">
        <v>-410</v>
      </c>
      <c r="D9" s="7"/>
      <c r="E9" s="37"/>
      <c r="F9" s="48" t="s">
        <v>14</v>
      </c>
      <c r="G9" s="49"/>
      <c r="H9" s="54">
        <v>0</v>
      </c>
      <c r="J9" s="33"/>
      <c r="K9" s="48" t="s">
        <v>14</v>
      </c>
      <c r="L9" s="49"/>
      <c r="M9" s="54">
        <v>0</v>
      </c>
      <c r="N9" s="51"/>
      <c r="O9" s="49"/>
      <c r="P9" s="49"/>
      <c r="S9" s="54">
        <v>0</v>
      </c>
      <c r="T9" s="80"/>
      <c r="U9" s="54">
        <v>0</v>
      </c>
      <c r="V9" s="77"/>
      <c r="W9" s="48" t="s">
        <v>14</v>
      </c>
      <c r="X9" s="49"/>
      <c r="Y9" s="54">
        <v>0</v>
      </c>
      <c r="Z9" s="51"/>
      <c r="AA9" s="49"/>
      <c r="AB9" s="49"/>
    </row>
    <row r="10" spans="1:28" ht="17.25" thickBot="1" x14ac:dyDescent="0.4">
      <c r="A10" s="30" t="s">
        <v>15</v>
      </c>
      <c r="B10" s="8"/>
      <c r="C10" s="43">
        <f>SUM(C8:C9)</f>
        <v>64615</v>
      </c>
      <c r="D10" s="7"/>
      <c r="E10" s="37"/>
      <c r="F10" s="59" t="s">
        <v>15</v>
      </c>
      <c r="G10" s="49"/>
      <c r="H10" s="66">
        <f>SUM(H8:H9)</f>
        <v>75220</v>
      </c>
      <c r="J10" s="33"/>
      <c r="K10" s="59" t="s">
        <v>15</v>
      </c>
      <c r="L10" s="49"/>
      <c r="M10" s="66">
        <f>SUM(M8:M9)</f>
        <v>89840</v>
      </c>
      <c r="N10" s="51"/>
      <c r="O10" s="49"/>
      <c r="P10" s="49"/>
      <c r="S10" s="66">
        <f>SUM(S8:S9)</f>
        <v>94415</v>
      </c>
      <c r="T10" s="90"/>
      <c r="U10" s="66">
        <v>106938</v>
      </c>
      <c r="V10" s="77"/>
      <c r="W10" s="59" t="s">
        <v>15</v>
      </c>
      <c r="X10" s="49"/>
      <c r="Y10" s="66">
        <f>Y9+Y8</f>
        <v>106938</v>
      </c>
      <c r="Z10" s="51"/>
      <c r="AA10" s="49"/>
      <c r="AB10" s="49"/>
    </row>
    <row r="11" spans="1:28" ht="17.25" thickTop="1" x14ac:dyDescent="0.35">
      <c r="A11" s="6" t="s">
        <v>10</v>
      </c>
      <c r="B11" s="8"/>
      <c r="C11" s="15"/>
      <c r="D11" s="7"/>
      <c r="E11" s="37"/>
      <c r="F11" s="60" t="s">
        <v>10</v>
      </c>
      <c r="G11" s="49"/>
      <c r="H11" s="50"/>
      <c r="J11" s="33"/>
      <c r="K11" s="60" t="s">
        <v>10</v>
      </c>
      <c r="L11" s="49"/>
      <c r="M11" s="50"/>
      <c r="N11" s="51"/>
      <c r="O11" s="49"/>
      <c r="P11" s="49"/>
      <c r="S11" s="50"/>
      <c r="T11" s="76"/>
      <c r="U11" s="50"/>
      <c r="V11" s="77"/>
      <c r="W11" s="60" t="s">
        <v>10</v>
      </c>
      <c r="X11" s="49"/>
      <c r="Y11" s="50"/>
      <c r="Z11" s="51"/>
      <c r="AA11" s="49"/>
      <c r="AB11" s="49"/>
    </row>
    <row r="12" spans="1:28" ht="16.5" x14ac:dyDescent="0.35">
      <c r="A12" s="9"/>
      <c r="B12" s="8"/>
      <c r="C12" s="15"/>
      <c r="D12" s="7"/>
      <c r="E12" s="37"/>
      <c r="F12" s="48"/>
      <c r="G12" s="49"/>
      <c r="H12" s="50"/>
      <c r="J12" s="33"/>
      <c r="K12" s="48"/>
      <c r="L12" s="49"/>
      <c r="M12" s="50"/>
      <c r="N12" s="51"/>
      <c r="O12" s="49"/>
      <c r="P12" s="49"/>
      <c r="S12" s="50"/>
      <c r="T12" s="76"/>
      <c r="U12" s="50"/>
      <c r="V12" s="77"/>
      <c r="W12" s="48"/>
      <c r="X12" s="49"/>
      <c r="Y12" s="50"/>
      <c r="Z12" s="51"/>
      <c r="AA12" s="49"/>
      <c r="AB12" s="49"/>
    </row>
    <row r="13" spans="1:28" ht="15" x14ac:dyDescent="0.3">
      <c r="A13" s="9" t="s">
        <v>1</v>
      </c>
      <c r="B13" s="8"/>
      <c r="C13" s="31">
        <f>C16*2/3</f>
        <v>45.736228344923994</v>
      </c>
      <c r="D13" s="8"/>
      <c r="E13" s="38"/>
      <c r="F13" s="48" t="s">
        <v>1</v>
      </c>
      <c r="G13" s="49"/>
      <c r="H13" s="61">
        <f>H16*2/3</f>
        <v>53.235948774023235</v>
      </c>
      <c r="J13" s="33"/>
      <c r="K13" s="48" t="s">
        <v>1</v>
      </c>
      <c r="L13" s="49"/>
      <c r="M13" s="61">
        <f>M16*2/3</f>
        <v>61.470039855630255</v>
      </c>
      <c r="N13" s="49"/>
      <c r="O13" s="49">
        <f>O16*2/3</f>
        <v>0.34210841415644616</v>
      </c>
      <c r="P13" s="49">
        <f>P16*2/3</f>
        <v>0.68421682831289232</v>
      </c>
      <c r="S13" s="61">
        <f>S16*2/3</f>
        <v>65.504561695632574</v>
      </c>
      <c r="T13" s="87"/>
      <c r="U13" s="61">
        <f>U16*2/3</f>
        <v>74.044223798593734</v>
      </c>
      <c r="V13" s="75"/>
      <c r="W13" s="48" t="s">
        <v>1</v>
      </c>
      <c r="X13" s="49"/>
      <c r="Y13" s="61">
        <f>Y16*2/3</f>
        <v>74.652090597807302</v>
      </c>
      <c r="Z13" s="49"/>
      <c r="AA13" s="49">
        <f>AA16*2/3</f>
        <v>0.34904379452489903</v>
      </c>
      <c r="AB13" s="49">
        <f>AB16*2/3</f>
        <v>0.69808758904979806</v>
      </c>
    </row>
    <row r="14" spans="1:28" ht="15" x14ac:dyDescent="0.3">
      <c r="A14" s="9" t="s">
        <v>2</v>
      </c>
      <c r="B14" s="8"/>
      <c r="C14" s="31">
        <f>C16*7/9</f>
        <v>53.358933069077992</v>
      </c>
      <c r="D14" s="8"/>
      <c r="E14" s="38"/>
      <c r="F14" s="48" t="s">
        <v>2</v>
      </c>
      <c r="G14" s="49"/>
      <c r="H14" s="61">
        <f>H16*7/9</f>
        <v>62.108606903027116</v>
      </c>
      <c r="J14" s="33"/>
      <c r="K14" s="48" t="s">
        <v>2</v>
      </c>
      <c r="L14" s="49"/>
      <c r="M14" s="61">
        <f>M16*7/9</f>
        <v>71.715046498235296</v>
      </c>
      <c r="N14" s="49"/>
      <c r="O14" s="49">
        <f>O16*7/9</f>
        <v>0.39912648318252053</v>
      </c>
      <c r="P14" s="49">
        <f>P16*7/9</f>
        <v>0.79825296636504106</v>
      </c>
      <c r="S14" s="61">
        <f>S16*7/9</f>
        <v>76.421988644904658</v>
      </c>
      <c r="T14" s="87"/>
      <c r="U14" s="61">
        <f>U16*7/9</f>
        <v>86.384927765026021</v>
      </c>
      <c r="V14" s="75"/>
      <c r="W14" s="48" t="s">
        <v>2</v>
      </c>
      <c r="X14" s="49"/>
      <c r="Y14" s="61">
        <f>Y16*7/9</f>
        <v>87.094105697441861</v>
      </c>
      <c r="Z14" s="49"/>
      <c r="AA14" s="49">
        <f>AA16*7/9</f>
        <v>0.40721776027904888</v>
      </c>
      <c r="AB14" s="49">
        <f>AB16*7/9</f>
        <v>0.81443552055809776</v>
      </c>
    </row>
    <row r="15" spans="1:28" ht="15.75" thickBot="1" x14ac:dyDescent="0.35">
      <c r="A15" s="9" t="s">
        <v>3</v>
      </c>
      <c r="B15" s="8"/>
      <c r="C15" s="31">
        <f>C16*8/9</f>
        <v>60.98163779323199</v>
      </c>
      <c r="D15" s="8"/>
      <c r="E15" s="38"/>
      <c r="F15" s="48" t="s">
        <v>3</v>
      </c>
      <c r="G15" s="49"/>
      <c r="H15" s="61">
        <f>H16*8/9</f>
        <v>70.98126503203099</v>
      </c>
      <c r="J15" s="33"/>
      <c r="K15" s="48" t="s">
        <v>3</v>
      </c>
      <c r="L15" s="49"/>
      <c r="M15" s="61">
        <f>M16*8/9</f>
        <v>81.96005314084033</v>
      </c>
      <c r="N15" s="49"/>
      <c r="O15" s="49">
        <f>O16*8/9</f>
        <v>0.4561445522085949</v>
      </c>
      <c r="P15" s="49">
        <f>P16*8/9</f>
        <v>0.9122891044171898</v>
      </c>
      <c r="S15" s="61">
        <f>S16*8/9</f>
        <v>87.339415594176756</v>
      </c>
      <c r="T15" s="87"/>
      <c r="U15" s="61">
        <f>U16*8/9</f>
        <v>98.725631731458307</v>
      </c>
      <c r="V15" s="75"/>
      <c r="W15" s="48" t="s">
        <v>3</v>
      </c>
      <c r="X15" s="49"/>
      <c r="Y15" s="61">
        <f>Y16*8/9</f>
        <v>99.536120797076407</v>
      </c>
      <c r="Z15" s="49"/>
      <c r="AA15" s="49">
        <f>AA16*8/9</f>
        <v>0.46539172603319873</v>
      </c>
      <c r="AB15" s="49">
        <f>AB16*8/9</f>
        <v>0.93078345206639745</v>
      </c>
    </row>
    <row r="16" spans="1:28" s="5" customFormat="1" ht="17.25" thickBot="1" x14ac:dyDescent="0.4">
      <c r="A16" s="16" t="s">
        <v>4</v>
      </c>
      <c r="B16" s="13"/>
      <c r="C16" s="32">
        <f>$C10/$C4</f>
        <v>68.604342517385987</v>
      </c>
      <c r="D16" s="17"/>
      <c r="E16" s="37"/>
      <c r="F16" s="62" t="s">
        <v>4</v>
      </c>
      <c r="G16" s="63"/>
      <c r="H16" s="64">
        <f>$H10/$H4</f>
        <v>79.853923161034857</v>
      </c>
      <c r="J16" s="42"/>
      <c r="K16" s="62" t="s">
        <v>4</v>
      </c>
      <c r="L16" s="63"/>
      <c r="M16" s="64">
        <f>$M10/$M4</f>
        <v>92.205059783445378</v>
      </c>
      <c r="N16" s="65"/>
      <c r="O16" s="65">
        <f>O8/M4</f>
        <v>0.51316262123466927</v>
      </c>
      <c r="P16" s="65">
        <f>P8/M4</f>
        <v>1.0263252424693385</v>
      </c>
      <c r="R16" s="71" t="s">
        <v>19</v>
      </c>
      <c r="S16" s="64">
        <f>$S10/$S4</f>
        <v>98.256842543448855</v>
      </c>
      <c r="T16" s="89"/>
      <c r="U16" s="64">
        <f>$U10/$U4</f>
        <v>111.06633569789059</v>
      </c>
      <c r="V16" s="37"/>
      <c r="W16" s="62" t="s">
        <v>4</v>
      </c>
      <c r="X16" s="63"/>
      <c r="Y16" s="64">
        <f>Y10/Y4</f>
        <v>111.97813589671095</v>
      </c>
      <c r="Z16" s="65"/>
      <c r="AA16" s="65">
        <f>AA8/Y4</f>
        <v>0.52356569178734857</v>
      </c>
      <c r="AB16" s="65">
        <f>AB8/Y4</f>
        <v>1.0471313835746971</v>
      </c>
    </row>
    <row r="17" spans="1:28" ht="15" x14ac:dyDescent="0.3">
      <c r="A17" s="9" t="s">
        <v>5</v>
      </c>
      <c r="B17" s="8"/>
      <c r="C17" s="31">
        <f>C16*11/9</f>
        <v>83.849751965693997</v>
      </c>
      <c r="D17" s="8"/>
      <c r="E17" s="38"/>
      <c r="F17" s="48" t="s">
        <v>5</v>
      </c>
      <c r="G17" s="49"/>
      <c r="H17" s="61">
        <f>H16*11/9</f>
        <v>97.599239419042604</v>
      </c>
      <c r="J17" s="33"/>
      <c r="K17" s="48" t="s">
        <v>5</v>
      </c>
      <c r="L17" s="49"/>
      <c r="M17" s="61">
        <f>M16*11/9</f>
        <v>112.69507306865546</v>
      </c>
      <c r="N17" s="49"/>
      <c r="O17" s="49">
        <f>O16*11/9</f>
        <v>0.62719875928681801</v>
      </c>
      <c r="P17" s="49">
        <f>P16*11/9</f>
        <v>1.254397518573636</v>
      </c>
      <c r="S17" s="61">
        <f>S16*11/9</f>
        <v>120.09169644199304</v>
      </c>
      <c r="T17" s="87"/>
      <c r="U17" s="61">
        <f>U16*11/9</f>
        <v>135.74774363075517</v>
      </c>
      <c r="V17" s="75"/>
      <c r="W17" s="48" t="s">
        <v>5</v>
      </c>
      <c r="X17" s="49"/>
      <c r="Y17" s="61">
        <f>Y16*11/9</f>
        <v>136.86216609598006</v>
      </c>
      <c r="Z17" s="49"/>
      <c r="AA17" s="49">
        <f>AA16*11/9</f>
        <v>0.63991362329564827</v>
      </c>
      <c r="AB17" s="49">
        <f>AB16*11/9</f>
        <v>1.2798272465912965</v>
      </c>
    </row>
    <row r="18" spans="1:28" ht="15" x14ac:dyDescent="0.3">
      <c r="A18" s="9" t="s">
        <v>6</v>
      </c>
      <c r="B18" s="8"/>
      <c r="C18" s="31">
        <f>C16*13/9</f>
        <v>99.095161414001979</v>
      </c>
      <c r="D18" s="8"/>
      <c r="E18" s="38"/>
      <c r="F18" s="48" t="s">
        <v>6</v>
      </c>
      <c r="G18" s="49"/>
      <c r="H18" s="61">
        <f>H16*13/9</f>
        <v>115.34455567705034</v>
      </c>
      <c r="J18" s="33"/>
      <c r="K18" s="48" t="s">
        <v>6</v>
      </c>
      <c r="L18" s="49"/>
      <c r="M18" s="61">
        <f>M16*13/9</f>
        <v>133.18508635386556</v>
      </c>
      <c r="N18" s="49"/>
      <c r="O18" s="49">
        <f>O16*13/9</f>
        <v>0.74123489733896664</v>
      </c>
      <c r="P18" s="49">
        <f>P16*13/9</f>
        <v>1.4824697946779333</v>
      </c>
      <c r="S18" s="61">
        <f>S16*13/9</f>
        <v>141.92655034053723</v>
      </c>
      <c r="T18" s="87"/>
      <c r="U18" s="61">
        <f>U16*13/9</f>
        <v>160.42915156361974</v>
      </c>
      <c r="V18" s="75"/>
      <c r="W18" s="48" t="s">
        <v>6</v>
      </c>
      <c r="X18" s="49"/>
      <c r="Y18" s="61">
        <f>Y16*13/9</f>
        <v>161.74619629524915</v>
      </c>
      <c r="Z18" s="49"/>
      <c r="AA18" s="49">
        <f>AA16*13/9</f>
        <v>0.75626155480394797</v>
      </c>
      <c r="AB18" s="49">
        <f>AB16*13/9</f>
        <v>1.5125231096078959</v>
      </c>
    </row>
    <row r="19" spans="1:28" ht="15" x14ac:dyDescent="0.3">
      <c r="A19" s="9" t="s">
        <v>7</v>
      </c>
      <c r="B19" s="8"/>
      <c r="C19" s="31">
        <f>C16*15/9</f>
        <v>114.34057086230999</v>
      </c>
      <c r="D19" s="8"/>
      <c r="E19" s="38"/>
      <c r="F19" s="48" t="s">
        <v>7</v>
      </c>
      <c r="G19" s="49"/>
      <c r="H19" s="61">
        <f>H16*15/9</f>
        <v>133.08987193505811</v>
      </c>
      <c r="J19" s="33"/>
      <c r="K19" s="48" t="s">
        <v>7</v>
      </c>
      <c r="L19" s="49"/>
      <c r="M19" s="61">
        <f>M16*15/9</f>
        <v>153.67509963907563</v>
      </c>
      <c r="N19" s="49"/>
      <c r="O19" s="49">
        <f>O16*15/9</f>
        <v>0.85527103539111549</v>
      </c>
      <c r="P19" s="49">
        <f>P16*15/9</f>
        <v>1.710542070782231</v>
      </c>
      <c r="S19" s="61">
        <f>S16*15/9</f>
        <v>163.76140423908143</v>
      </c>
      <c r="T19" s="87"/>
      <c r="U19" s="61">
        <f>U16*15/9</f>
        <v>185.11055949648434</v>
      </c>
      <c r="V19" s="75"/>
      <c r="W19" s="48" t="s">
        <v>7</v>
      </c>
      <c r="X19" s="49"/>
      <c r="Y19" s="61">
        <f>Y16*15/9</f>
        <v>186.63022649451827</v>
      </c>
      <c r="Z19" s="49"/>
      <c r="AA19" s="49">
        <f>AA16*15/9</f>
        <v>0.87260948631224755</v>
      </c>
      <c r="AB19" s="49">
        <f>AB16*15/9</f>
        <v>1.7452189726244951</v>
      </c>
    </row>
    <row r="20" spans="1:28" ht="15" x14ac:dyDescent="0.3">
      <c r="A20" s="9" t="s">
        <v>8</v>
      </c>
      <c r="B20" s="8"/>
      <c r="C20" s="31">
        <f>C16*2</f>
        <v>137.20868503477197</v>
      </c>
      <c r="D20" s="8"/>
      <c r="E20" s="38"/>
      <c r="F20" s="48" t="s">
        <v>8</v>
      </c>
      <c r="G20" s="49"/>
      <c r="H20" s="61">
        <f>H16*2</f>
        <v>159.70784632206971</v>
      </c>
      <c r="J20" s="33"/>
      <c r="K20" s="48" t="s">
        <v>8</v>
      </c>
      <c r="L20" s="49"/>
      <c r="M20" s="61">
        <f>M16*2</f>
        <v>184.41011956689076</v>
      </c>
      <c r="N20" s="49"/>
      <c r="O20" s="49">
        <f>O16*2</f>
        <v>1.0263252424693385</v>
      </c>
      <c r="P20" s="49">
        <f>P16*2</f>
        <v>2.0526504849386771</v>
      </c>
      <c r="S20" s="61">
        <f>S16*2</f>
        <v>196.51368508689771</v>
      </c>
      <c r="T20" s="87"/>
      <c r="U20" s="61">
        <f>U16*2</f>
        <v>222.13267139578119</v>
      </c>
      <c r="V20" s="75"/>
      <c r="W20" s="48" t="s">
        <v>8</v>
      </c>
      <c r="X20" s="49"/>
      <c r="Y20" s="61">
        <f>Y16*2</f>
        <v>223.95627179342191</v>
      </c>
      <c r="Z20" s="49"/>
      <c r="AA20" s="49">
        <f>AA16*2</f>
        <v>1.0471313835746971</v>
      </c>
      <c r="AB20" s="49">
        <f>AB16*2</f>
        <v>2.0942627671493943</v>
      </c>
    </row>
    <row r="21" spans="1:28" ht="15" x14ac:dyDescent="0.3">
      <c r="A21" s="9"/>
      <c r="B21" s="8"/>
      <c r="C21" s="31"/>
      <c r="D21" s="9"/>
      <c r="E21" s="33"/>
      <c r="F21" s="9"/>
      <c r="G21" s="8"/>
      <c r="H21" s="31"/>
      <c r="J21" s="33"/>
      <c r="W21" s="91"/>
      <c r="X21" s="91"/>
    </row>
    <row r="22" spans="1:28" ht="15" x14ac:dyDescent="0.3">
      <c r="A22" s="9"/>
      <c r="B22" s="8"/>
      <c r="C22" s="31"/>
      <c r="D22" s="9"/>
    </row>
    <row r="23" spans="1:28" ht="15" x14ac:dyDescent="0.3">
      <c r="A23" s="9"/>
      <c r="B23" s="8"/>
      <c r="C23" s="31"/>
      <c r="D23" s="9"/>
    </row>
    <row r="24" spans="1:28" ht="15" x14ac:dyDescent="0.3">
      <c r="A24" s="9"/>
      <c r="B24" s="8"/>
      <c r="C24" s="31"/>
      <c r="D24" s="31"/>
    </row>
    <row r="25" spans="1:28" ht="15" x14ac:dyDescent="0.3">
      <c r="A25" s="30"/>
      <c r="B25" s="8"/>
      <c r="C25" s="31"/>
      <c r="D25" s="9"/>
    </row>
    <row r="26" spans="1:28" ht="15" x14ac:dyDescent="0.3">
      <c r="A26" s="8"/>
      <c r="D26" s="9"/>
    </row>
    <row r="27" spans="1:28" ht="15" x14ac:dyDescent="0.3">
      <c r="A27" s="8"/>
      <c r="B27" s="8"/>
      <c r="C27" s="31"/>
      <c r="D27" s="9"/>
    </row>
    <row r="28" spans="1:28" ht="0.75" customHeight="1" x14ac:dyDescent="0.3">
      <c r="A28" s="8"/>
      <c r="B28" s="8"/>
      <c r="C28" s="31"/>
      <c r="D28" s="9"/>
    </row>
    <row r="29" spans="1:28" ht="15" x14ac:dyDescent="0.3">
      <c r="A29" s="8"/>
      <c r="B29" s="8"/>
      <c r="C29" s="31"/>
      <c r="D29" s="9"/>
    </row>
    <row r="30" spans="1:28" ht="16.5" x14ac:dyDescent="0.35">
      <c r="A30" s="20"/>
      <c r="C30" s="22"/>
      <c r="D30" s="19"/>
    </row>
    <row r="31" spans="1:28" ht="16.5" x14ac:dyDescent="0.35">
      <c r="A31" s="20"/>
      <c r="C31" s="22"/>
      <c r="D31" s="19"/>
    </row>
    <row r="32" spans="1:28" ht="16.5" x14ac:dyDescent="0.35">
      <c r="A32" s="20"/>
      <c r="C32" s="26"/>
      <c r="D32" s="23"/>
    </row>
    <row r="33" spans="1:4" ht="16.5" x14ac:dyDescent="0.35">
      <c r="A33" s="20"/>
      <c r="C33" s="22"/>
      <c r="D33" s="19"/>
    </row>
    <row r="34" spans="1:4" ht="16.5" x14ac:dyDescent="0.35">
      <c r="A34" s="25"/>
      <c r="C34" s="26"/>
      <c r="D34" s="24"/>
    </row>
    <row r="35" spans="1:4" ht="16.5" x14ac:dyDescent="0.35">
      <c r="A35" s="20"/>
      <c r="C35" s="22"/>
      <c r="D35" s="19"/>
    </row>
    <row r="36" spans="1:4" ht="16.5" x14ac:dyDescent="0.35">
      <c r="A36" s="20"/>
      <c r="C36" s="22"/>
      <c r="D36" s="19"/>
    </row>
    <row r="37" spans="1:4" ht="16.5" x14ac:dyDescent="0.35">
      <c r="A37" s="18"/>
      <c r="C37" s="22"/>
      <c r="D37" s="19"/>
    </row>
    <row r="38" spans="1:4" ht="16.5" x14ac:dyDescent="0.35">
      <c r="A38" s="20"/>
      <c r="C38" s="22"/>
      <c r="D38" s="19"/>
    </row>
    <row r="39" spans="1:4" ht="16.5" x14ac:dyDescent="0.35">
      <c r="A39" s="20"/>
      <c r="C39" s="46"/>
      <c r="D39" s="21"/>
    </row>
    <row r="40" spans="1:4" ht="16.5" x14ac:dyDescent="0.35">
      <c r="A40" s="20"/>
      <c r="C40" s="46"/>
      <c r="D40" s="21"/>
    </row>
    <row r="41" spans="1:4" ht="16.5" x14ac:dyDescent="0.35">
      <c r="A41" s="20"/>
      <c r="C41" s="46"/>
      <c r="D41" s="21"/>
    </row>
    <row r="42" spans="1:4" ht="16.5" x14ac:dyDescent="0.35">
      <c r="A42" s="27"/>
      <c r="C42" s="47"/>
      <c r="D42" s="28"/>
    </row>
    <row r="43" spans="1:4" ht="16.5" x14ac:dyDescent="0.35">
      <c r="A43" s="20"/>
      <c r="C43" s="46"/>
      <c r="D43" s="21"/>
    </row>
    <row r="44" spans="1:4" ht="16.5" x14ac:dyDescent="0.35">
      <c r="A44" s="20"/>
      <c r="C44" s="46"/>
      <c r="D44" s="21"/>
    </row>
    <row r="45" spans="1:4" ht="16.5" x14ac:dyDescent="0.35">
      <c r="A45" s="20"/>
      <c r="C45" s="46"/>
      <c r="D45" s="21"/>
    </row>
    <row r="46" spans="1:4" ht="16.5" x14ac:dyDescent="0.35">
      <c r="A46" s="20"/>
      <c r="C46" s="46"/>
      <c r="D46" s="21"/>
    </row>
  </sheetData>
  <pageMargins left="0.75" right="0.75" top="1" bottom="1" header="0.5" footer="0.5"/>
  <pageSetup paperSize="9" orientation="landscape" r:id="rId1"/>
  <headerFooter alignWithMargins="0">
    <oddFooter>&amp;L&amp;6Parish councils joint info/&amp;F/&amp;D/jfa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workbookViewId="0">
      <selection activeCell="P1" sqref="P1"/>
    </sheetView>
  </sheetViews>
  <sheetFormatPr defaultRowHeight="12.75" x14ac:dyDescent="0.2"/>
  <cols>
    <col min="1" max="1" width="20.7109375" style="2" customWidth="1"/>
    <col min="2" max="2" width="3" style="4" customWidth="1"/>
    <col min="3" max="3" width="12.85546875" style="45" customWidth="1"/>
    <col min="4" max="4" width="2.42578125" style="2" customWidth="1"/>
    <col min="5" max="5" width="6.140625" style="2" customWidth="1"/>
    <col min="6" max="6" width="9.28515625" style="2" customWidth="1"/>
    <col min="7" max="7" width="14.5703125" style="2" customWidth="1"/>
    <col min="8" max="8" width="9.85546875" style="45" customWidth="1"/>
    <col min="9" max="9" width="3.140625" style="2" customWidth="1"/>
    <col min="10" max="10" width="4.5703125" style="2" customWidth="1"/>
    <col min="11" max="11" width="9.140625" style="2"/>
    <col min="12" max="12" width="13.85546875" style="2" customWidth="1"/>
    <col min="13" max="13" width="9.140625" style="2"/>
    <col min="14" max="14" width="4.85546875" style="2" customWidth="1"/>
    <col min="15" max="15" width="6.85546875" style="2" customWidth="1"/>
    <col min="16" max="16" width="12" style="2" customWidth="1"/>
    <col min="17" max="17" width="2" style="2" customWidth="1"/>
    <col min="18" max="18" width="14.7109375" style="2" hidden="1" customWidth="1"/>
    <col min="19" max="19" width="4" style="72" customWidth="1"/>
    <col min="20" max="20" width="9.140625" style="72"/>
    <col min="21" max="21" width="13.7109375" style="72" customWidth="1"/>
    <col min="22" max="26" width="9.140625" style="72"/>
    <col min="27" max="16384" width="9.140625" style="2"/>
  </cols>
  <sheetData>
    <row r="1" spans="1:26" ht="16.5" x14ac:dyDescent="0.35">
      <c r="A1" s="6" t="s">
        <v>9</v>
      </c>
      <c r="B1" s="8"/>
      <c r="C1" s="31"/>
      <c r="D1" s="9"/>
      <c r="E1" s="33"/>
      <c r="F1" s="33"/>
      <c r="G1" s="33"/>
      <c r="H1" s="69"/>
      <c r="I1" s="33"/>
      <c r="J1" s="33"/>
    </row>
    <row r="2" spans="1:26" s="1" customFormat="1" ht="16.5" x14ac:dyDescent="0.35">
      <c r="A2" s="6" t="s">
        <v>0</v>
      </c>
      <c r="B2" s="7"/>
      <c r="C2" s="15"/>
      <c r="D2" s="6"/>
      <c r="E2" s="34"/>
      <c r="F2" s="34"/>
      <c r="G2" s="34"/>
      <c r="H2" s="70"/>
      <c r="I2" s="35"/>
      <c r="J2" s="35"/>
      <c r="S2" s="73"/>
      <c r="T2" s="73"/>
      <c r="U2" s="73"/>
      <c r="V2" s="73"/>
      <c r="W2" s="73"/>
      <c r="X2" s="73"/>
      <c r="Y2" s="73"/>
      <c r="Z2" s="73"/>
    </row>
    <row r="3" spans="1:26" ht="15" x14ac:dyDescent="0.3">
      <c r="A3" s="9"/>
      <c r="B3" s="8"/>
      <c r="C3" s="31"/>
      <c r="D3" s="9"/>
      <c r="E3" s="36"/>
      <c r="F3" s="36"/>
      <c r="G3" s="36"/>
      <c r="H3" s="69"/>
      <c r="I3" s="33"/>
      <c r="J3" s="33"/>
    </row>
    <row r="4" spans="1:26" ht="16.5" x14ac:dyDescent="0.35">
      <c r="A4" s="9" t="s">
        <v>13</v>
      </c>
      <c r="B4" s="8"/>
      <c r="C4" s="15">
        <v>941.85</v>
      </c>
      <c r="D4" s="7"/>
      <c r="E4" s="37"/>
      <c r="F4" s="48" t="s">
        <v>13</v>
      </c>
      <c r="G4" s="49"/>
      <c r="H4" s="68">
        <v>941.97</v>
      </c>
      <c r="J4" s="33"/>
      <c r="K4" s="48" t="s">
        <v>13</v>
      </c>
      <c r="L4" s="49"/>
      <c r="M4" s="68">
        <v>974.35</v>
      </c>
      <c r="N4" s="51"/>
      <c r="O4" s="49"/>
      <c r="P4" s="49"/>
      <c r="T4" s="74"/>
      <c r="U4" s="75"/>
      <c r="V4" s="76"/>
      <c r="W4" s="77"/>
      <c r="X4" s="75"/>
      <c r="Y4" s="75"/>
    </row>
    <row r="5" spans="1:26" ht="16.5" x14ac:dyDescent="0.35">
      <c r="A5" s="9"/>
      <c r="B5" s="8"/>
      <c r="C5" s="44" t="s">
        <v>16</v>
      </c>
      <c r="D5" s="7"/>
      <c r="E5" s="37"/>
      <c r="F5" s="48"/>
      <c r="G5" s="49"/>
      <c r="H5" s="52" t="s">
        <v>17</v>
      </c>
      <c r="J5" s="33"/>
      <c r="K5" s="48"/>
      <c r="L5" s="49"/>
      <c r="M5" s="52" t="s">
        <v>18</v>
      </c>
      <c r="N5" s="51"/>
      <c r="O5" s="49"/>
      <c r="P5" s="49"/>
      <c r="T5" s="74"/>
      <c r="U5" s="75"/>
      <c r="V5" s="78"/>
      <c r="W5" s="77"/>
      <c r="X5" s="75"/>
      <c r="Y5" s="75"/>
    </row>
    <row r="6" spans="1:26" ht="16.5" x14ac:dyDescent="0.35">
      <c r="A6" s="9"/>
      <c r="B6" s="11"/>
      <c r="C6" s="14"/>
      <c r="D6" s="10"/>
      <c r="E6" s="39"/>
      <c r="F6" s="48"/>
      <c r="G6" s="53"/>
      <c r="H6" s="54"/>
      <c r="J6" s="33"/>
      <c r="K6" s="48"/>
      <c r="L6" s="53"/>
      <c r="M6" s="54"/>
      <c r="N6" s="55"/>
      <c r="O6" s="53"/>
      <c r="P6" s="53"/>
      <c r="T6" s="74"/>
      <c r="U6" s="79"/>
      <c r="V6" s="80"/>
      <c r="W6" s="81"/>
      <c r="X6" s="79"/>
      <c r="Y6" s="79"/>
    </row>
    <row r="7" spans="1:26" ht="16.5" x14ac:dyDescent="0.35">
      <c r="A7" s="9"/>
      <c r="B7" s="8"/>
      <c r="C7" s="15"/>
      <c r="D7" s="29"/>
      <c r="E7" s="37"/>
      <c r="F7" s="48"/>
      <c r="G7" s="49"/>
      <c r="H7" s="50"/>
      <c r="J7" s="33"/>
      <c r="K7" s="48"/>
      <c r="L7" s="49"/>
      <c r="M7" s="50"/>
      <c r="N7" s="56" t="s">
        <v>11</v>
      </c>
      <c r="O7" s="49"/>
      <c r="P7" s="49"/>
      <c r="R7" s="2">
        <f>M8-H8</f>
        <v>14620</v>
      </c>
      <c r="T7" s="74"/>
      <c r="U7" s="75"/>
      <c r="V7" s="89"/>
      <c r="W7" s="82"/>
      <c r="X7" s="75"/>
      <c r="Y7" s="75"/>
    </row>
    <row r="8" spans="1:26" s="3" customFormat="1" ht="16.5" x14ac:dyDescent="0.35">
      <c r="A8" s="12" t="s">
        <v>12</v>
      </c>
      <c r="B8" s="11"/>
      <c r="C8" s="67">
        <v>65025</v>
      </c>
      <c r="E8" s="40"/>
      <c r="F8" s="57" t="s">
        <v>12</v>
      </c>
      <c r="G8" s="53"/>
      <c r="H8" s="67">
        <v>75220</v>
      </c>
      <c r="J8" s="41"/>
      <c r="K8" s="57" t="s">
        <v>12</v>
      </c>
      <c r="L8" s="53"/>
      <c r="M8" s="67">
        <f>89840</f>
        <v>89840</v>
      </c>
      <c r="N8" s="58"/>
      <c r="O8" s="53">
        <v>500</v>
      </c>
      <c r="P8" s="53">
        <v>1000</v>
      </c>
      <c r="R8" s="2">
        <f>M16-H16</f>
        <v>12.351136622410522</v>
      </c>
      <c r="S8" s="83"/>
      <c r="T8" s="84"/>
      <c r="U8" s="79"/>
      <c r="V8" s="90"/>
      <c r="W8" s="83"/>
      <c r="X8" s="79"/>
      <c r="Y8" s="79"/>
      <c r="Z8" s="83"/>
    </row>
    <row r="9" spans="1:26" ht="16.5" x14ac:dyDescent="0.35">
      <c r="A9" s="9" t="s">
        <v>14</v>
      </c>
      <c r="B9" s="8"/>
      <c r="C9" s="14">
        <v>-410</v>
      </c>
      <c r="D9" s="7"/>
      <c r="E9" s="37"/>
      <c r="F9" s="48" t="s">
        <v>14</v>
      </c>
      <c r="G9" s="49"/>
      <c r="H9" s="54">
        <v>0</v>
      </c>
      <c r="J9" s="33"/>
      <c r="K9" s="48" t="s">
        <v>14</v>
      </c>
      <c r="L9" s="49"/>
      <c r="M9" s="54">
        <v>0</v>
      </c>
      <c r="N9" s="51"/>
      <c r="O9" s="49"/>
      <c r="P9" s="49"/>
      <c r="T9" s="74"/>
      <c r="U9" s="75"/>
      <c r="V9" s="90"/>
      <c r="W9" s="77"/>
      <c r="X9" s="75"/>
      <c r="Y9" s="75"/>
    </row>
    <row r="10" spans="1:26" ht="17.25" thickBot="1" x14ac:dyDescent="0.4">
      <c r="A10" s="30" t="s">
        <v>15</v>
      </c>
      <c r="B10" s="8"/>
      <c r="C10" s="43">
        <f>SUM(C8:C9)</f>
        <v>64615</v>
      </c>
      <c r="D10" s="7"/>
      <c r="E10" s="37"/>
      <c r="F10" s="59" t="s">
        <v>15</v>
      </c>
      <c r="G10" s="49"/>
      <c r="H10" s="66">
        <f>SUM(H8:H9)</f>
        <v>75220</v>
      </c>
      <c r="J10" s="33"/>
      <c r="K10" s="59" t="s">
        <v>15</v>
      </c>
      <c r="L10" s="49"/>
      <c r="M10" s="66">
        <f>SUM(M8:M9)</f>
        <v>89840</v>
      </c>
      <c r="N10" s="51"/>
      <c r="O10" s="49"/>
      <c r="P10" s="49"/>
      <c r="T10" s="85"/>
      <c r="U10" s="75"/>
      <c r="V10" s="90"/>
      <c r="W10" s="77"/>
      <c r="X10" s="75"/>
      <c r="Y10" s="75"/>
    </row>
    <row r="11" spans="1:26" ht="17.25" thickTop="1" x14ac:dyDescent="0.35">
      <c r="A11" s="6" t="s">
        <v>10</v>
      </c>
      <c r="B11" s="8"/>
      <c r="C11" s="15"/>
      <c r="D11" s="7"/>
      <c r="E11" s="37"/>
      <c r="F11" s="60" t="s">
        <v>10</v>
      </c>
      <c r="G11" s="49"/>
      <c r="H11" s="50"/>
      <c r="J11" s="33"/>
      <c r="K11" s="60" t="s">
        <v>10</v>
      </c>
      <c r="L11" s="49"/>
      <c r="M11" s="50"/>
      <c r="N11" s="51"/>
      <c r="O11" s="49"/>
      <c r="P11" s="49"/>
      <c r="T11" s="86"/>
      <c r="U11" s="75"/>
      <c r="V11" s="89"/>
      <c r="W11" s="77"/>
      <c r="X11" s="75"/>
      <c r="Y11" s="75"/>
    </row>
    <row r="12" spans="1:26" ht="16.5" x14ac:dyDescent="0.35">
      <c r="A12" s="9"/>
      <c r="B12" s="8"/>
      <c r="C12" s="15"/>
      <c r="D12" s="7"/>
      <c r="E12" s="37"/>
      <c r="F12" s="48"/>
      <c r="G12" s="49"/>
      <c r="H12" s="50"/>
      <c r="J12" s="33"/>
      <c r="K12" s="48"/>
      <c r="L12" s="49"/>
      <c r="M12" s="50"/>
      <c r="N12" s="51"/>
      <c r="O12" s="49"/>
      <c r="P12" s="49"/>
      <c r="T12" s="74"/>
      <c r="U12" s="75"/>
      <c r="V12" s="89"/>
      <c r="W12" s="77"/>
      <c r="X12" s="75"/>
      <c r="Y12" s="75"/>
    </row>
    <row r="13" spans="1:26" ht="15" x14ac:dyDescent="0.3">
      <c r="A13" s="9" t="s">
        <v>1</v>
      </c>
      <c r="B13" s="8"/>
      <c r="C13" s="31">
        <f>C16*2/3</f>
        <v>45.736228344923994</v>
      </c>
      <c r="D13" s="8"/>
      <c r="E13" s="38"/>
      <c r="F13" s="48" t="s">
        <v>1</v>
      </c>
      <c r="G13" s="49"/>
      <c r="H13" s="61">
        <f>H16*2/3</f>
        <v>53.235948774023235</v>
      </c>
      <c r="J13" s="33"/>
      <c r="K13" s="48" t="s">
        <v>1</v>
      </c>
      <c r="L13" s="49"/>
      <c r="M13" s="61">
        <f>M16*2/3</f>
        <v>61.470039855630255</v>
      </c>
      <c r="N13" s="49"/>
      <c r="O13" s="49">
        <f>O16*2/3</f>
        <v>0.34210841415644616</v>
      </c>
      <c r="P13" s="49">
        <f>P16*2/3</f>
        <v>0.68421682831289232</v>
      </c>
      <c r="T13" s="74"/>
      <c r="U13" s="75"/>
      <c r="V13" s="87"/>
      <c r="W13" s="75"/>
      <c r="X13" s="75"/>
      <c r="Y13" s="75"/>
    </row>
    <row r="14" spans="1:26" ht="15" x14ac:dyDescent="0.3">
      <c r="A14" s="9" t="s">
        <v>2</v>
      </c>
      <c r="B14" s="8"/>
      <c r="C14" s="31">
        <f>C16*7/9</f>
        <v>53.358933069077992</v>
      </c>
      <c r="D14" s="8"/>
      <c r="E14" s="38"/>
      <c r="F14" s="48" t="s">
        <v>2</v>
      </c>
      <c r="G14" s="49"/>
      <c r="H14" s="61">
        <f>H16*7/9</f>
        <v>62.108606903027116</v>
      </c>
      <c r="J14" s="33"/>
      <c r="K14" s="48" t="s">
        <v>2</v>
      </c>
      <c r="L14" s="49"/>
      <c r="M14" s="61">
        <f>M16*7/9</f>
        <v>71.715046498235296</v>
      </c>
      <c r="N14" s="49"/>
      <c r="O14" s="49">
        <f>O16*7/9</f>
        <v>0.39912648318252053</v>
      </c>
      <c r="P14" s="49">
        <f>P16*7/9</f>
        <v>0.79825296636504106</v>
      </c>
      <c r="T14" s="74"/>
      <c r="U14" s="75"/>
      <c r="V14" s="87"/>
      <c r="W14" s="75"/>
      <c r="X14" s="75"/>
      <c r="Y14" s="75"/>
    </row>
    <row r="15" spans="1:26" ht="15.75" thickBot="1" x14ac:dyDescent="0.35">
      <c r="A15" s="9" t="s">
        <v>3</v>
      </c>
      <c r="B15" s="8"/>
      <c r="C15" s="31">
        <f>C16*8/9</f>
        <v>60.98163779323199</v>
      </c>
      <c r="D15" s="8"/>
      <c r="E15" s="38"/>
      <c r="F15" s="48" t="s">
        <v>3</v>
      </c>
      <c r="G15" s="49"/>
      <c r="H15" s="61">
        <f>H16*8/9</f>
        <v>70.98126503203099</v>
      </c>
      <c r="J15" s="33"/>
      <c r="K15" s="48" t="s">
        <v>3</v>
      </c>
      <c r="L15" s="49"/>
      <c r="M15" s="61">
        <f>M16*8/9</f>
        <v>81.96005314084033</v>
      </c>
      <c r="N15" s="49"/>
      <c r="O15" s="49">
        <f>O16*8/9</f>
        <v>0.4561445522085949</v>
      </c>
      <c r="P15" s="49">
        <f>P16*8/9</f>
        <v>0.9122891044171898</v>
      </c>
      <c r="T15" s="74"/>
      <c r="U15" s="75"/>
      <c r="V15" s="87"/>
      <c r="W15" s="75"/>
      <c r="X15" s="75"/>
      <c r="Y15" s="75"/>
    </row>
    <row r="16" spans="1:26" s="5" customFormat="1" ht="17.25" thickBot="1" x14ac:dyDescent="0.4">
      <c r="A16" s="16" t="s">
        <v>4</v>
      </c>
      <c r="B16" s="13"/>
      <c r="C16" s="32">
        <f>$C10/$C4</f>
        <v>68.604342517385987</v>
      </c>
      <c r="D16" s="17"/>
      <c r="E16" s="37"/>
      <c r="F16" s="62" t="s">
        <v>4</v>
      </c>
      <c r="G16" s="63"/>
      <c r="H16" s="64">
        <f>$H10/$H4</f>
        <v>79.853923161034857</v>
      </c>
      <c r="J16" s="42"/>
      <c r="K16" s="62" t="s">
        <v>4</v>
      </c>
      <c r="L16" s="63"/>
      <c r="M16" s="64">
        <f>$M10/$M4</f>
        <v>92.205059783445378</v>
      </c>
      <c r="N16" s="65"/>
      <c r="O16" s="65">
        <f>O8/M4</f>
        <v>0.51316262123466927</v>
      </c>
      <c r="P16" s="65">
        <f>P8/M4</f>
        <v>1.0263252424693385</v>
      </c>
      <c r="R16" s="71" t="s">
        <v>19</v>
      </c>
      <c r="S16" s="42"/>
      <c r="T16" s="34"/>
      <c r="U16" s="88"/>
      <c r="V16" s="89"/>
      <c r="W16" s="37"/>
      <c r="X16" s="37"/>
      <c r="Y16" s="37"/>
      <c r="Z16" s="42"/>
    </row>
    <row r="17" spans="1:25" ht="15" x14ac:dyDescent="0.3">
      <c r="A17" s="9" t="s">
        <v>5</v>
      </c>
      <c r="B17" s="8"/>
      <c r="C17" s="31">
        <f>C16*11/9</f>
        <v>83.849751965693997</v>
      </c>
      <c r="D17" s="8"/>
      <c r="E17" s="38"/>
      <c r="F17" s="48" t="s">
        <v>5</v>
      </c>
      <c r="G17" s="49"/>
      <c r="H17" s="61">
        <f>H16*11/9</f>
        <v>97.599239419042604</v>
      </c>
      <c r="J17" s="33"/>
      <c r="K17" s="48" t="s">
        <v>5</v>
      </c>
      <c r="L17" s="49"/>
      <c r="M17" s="61">
        <f>M16*11/9</f>
        <v>112.69507306865546</v>
      </c>
      <c r="N17" s="49"/>
      <c r="O17" s="49">
        <f>O16*11/9</f>
        <v>0.62719875928681801</v>
      </c>
      <c r="P17" s="49">
        <f>P16*11/9</f>
        <v>1.254397518573636</v>
      </c>
      <c r="T17" s="74"/>
      <c r="U17" s="75"/>
      <c r="V17" s="87"/>
      <c r="W17" s="75"/>
      <c r="X17" s="75"/>
      <c r="Y17" s="75"/>
    </row>
    <row r="18" spans="1:25" ht="15" x14ac:dyDescent="0.3">
      <c r="A18" s="9" t="s">
        <v>6</v>
      </c>
      <c r="B18" s="8"/>
      <c r="C18" s="31">
        <f>C16*13/9</f>
        <v>99.095161414001979</v>
      </c>
      <c r="D18" s="8"/>
      <c r="E18" s="38"/>
      <c r="F18" s="48" t="s">
        <v>6</v>
      </c>
      <c r="G18" s="49"/>
      <c r="H18" s="61">
        <f>H16*13/9</f>
        <v>115.34455567705034</v>
      </c>
      <c r="J18" s="33"/>
      <c r="K18" s="48" t="s">
        <v>6</v>
      </c>
      <c r="L18" s="49"/>
      <c r="M18" s="61">
        <f>M16*13/9</f>
        <v>133.18508635386556</v>
      </c>
      <c r="N18" s="49"/>
      <c r="O18" s="49">
        <f>O16*13/9</f>
        <v>0.74123489733896664</v>
      </c>
      <c r="P18" s="49">
        <f>P16*13/9</f>
        <v>1.4824697946779333</v>
      </c>
      <c r="T18" s="74"/>
      <c r="U18" s="75"/>
      <c r="V18" s="87"/>
      <c r="W18" s="75"/>
      <c r="X18" s="75"/>
      <c r="Y18" s="75"/>
    </row>
    <row r="19" spans="1:25" ht="15" x14ac:dyDescent="0.3">
      <c r="A19" s="9" t="s">
        <v>7</v>
      </c>
      <c r="B19" s="8"/>
      <c r="C19" s="31">
        <f>C16*15/9</f>
        <v>114.34057086230999</v>
      </c>
      <c r="D19" s="8"/>
      <c r="E19" s="38"/>
      <c r="F19" s="48" t="s">
        <v>7</v>
      </c>
      <c r="G19" s="49"/>
      <c r="H19" s="61">
        <f>H16*15/9</f>
        <v>133.08987193505811</v>
      </c>
      <c r="J19" s="33"/>
      <c r="K19" s="48" t="s">
        <v>7</v>
      </c>
      <c r="L19" s="49"/>
      <c r="M19" s="61">
        <f>M16*15/9</f>
        <v>153.67509963907563</v>
      </c>
      <c r="N19" s="49"/>
      <c r="O19" s="49">
        <f>O16*15/9</f>
        <v>0.85527103539111549</v>
      </c>
      <c r="P19" s="49">
        <f>P16*15/9</f>
        <v>1.710542070782231</v>
      </c>
      <c r="T19" s="74"/>
      <c r="U19" s="75"/>
      <c r="V19" s="87"/>
      <c r="W19" s="75"/>
      <c r="X19" s="75"/>
      <c r="Y19" s="75"/>
    </row>
    <row r="20" spans="1:25" ht="15" x14ac:dyDescent="0.3">
      <c r="A20" s="9" t="s">
        <v>8</v>
      </c>
      <c r="B20" s="8"/>
      <c r="C20" s="31">
        <f>C16*2</f>
        <v>137.20868503477197</v>
      </c>
      <c r="D20" s="8"/>
      <c r="E20" s="38"/>
      <c r="F20" s="48" t="s">
        <v>8</v>
      </c>
      <c r="G20" s="49"/>
      <c r="H20" s="61">
        <f>H16*2</f>
        <v>159.70784632206971</v>
      </c>
      <c r="J20" s="33"/>
      <c r="K20" s="48" t="s">
        <v>8</v>
      </c>
      <c r="L20" s="49"/>
      <c r="M20" s="61">
        <f>M16*2</f>
        <v>184.41011956689076</v>
      </c>
      <c r="N20" s="49"/>
      <c r="O20" s="49">
        <f>O16*2</f>
        <v>1.0263252424693385</v>
      </c>
      <c r="P20" s="49">
        <f>P16*2</f>
        <v>2.0526504849386771</v>
      </c>
      <c r="T20" s="74"/>
      <c r="U20" s="75"/>
      <c r="V20" s="87"/>
      <c r="W20" s="75"/>
      <c r="X20" s="75"/>
      <c r="Y20" s="75"/>
    </row>
    <row r="21" spans="1:25" ht="15" x14ac:dyDescent="0.3">
      <c r="A21" s="9"/>
      <c r="B21" s="8"/>
      <c r="C21" s="31"/>
      <c r="D21" s="9"/>
      <c r="E21" s="33"/>
      <c r="F21" s="9"/>
      <c r="G21" s="8"/>
      <c r="H21" s="31"/>
      <c r="J21" s="33"/>
    </row>
    <row r="22" spans="1:25" ht="15" x14ac:dyDescent="0.3">
      <c r="A22" s="9"/>
      <c r="B22" s="8"/>
      <c r="C22" s="31"/>
      <c r="D22" s="9"/>
    </row>
    <row r="23" spans="1:25" ht="15" x14ac:dyDescent="0.3">
      <c r="A23" s="9"/>
      <c r="B23" s="8"/>
      <c r="C23" s="31"/>
      <c r="D23" s="9"/>
    </row>
    <row r="24" spans="1:25" ht="15" x14ac:dyDescent="0.3">
      <c r="A24" s="9"/>
      <c r="B24" s="8"/>
      <c r="C24" s="31"/>
      <c r="D24" s="31"/>
    </row>
    <row r="25" spans="1:25" ht="15" x14ac:dyDescent="0.3">
      <c r="A25" s="30"/>
      <c r="B25" s="8"/>
      <c r="C25" s="31"/>
      <c r="D25" s="9"/>
    </row>
    <row r="26" spans="1:25" ht="15" x14ac:dyDescent="0.3">
      <c r="A26" s="8"/>
      <c r="D26" s="9"/>
    </row>
    <row r="27" spans="1:25" ht="15" x14ac:dyDescent="0.3">
      <c r="A27" s="8"/>
      <c r="B27" s="8"/>
      <c r="C27" s="31"/>
      <c r="D27" s="9"/>
    </row>
    <row r="28" spans="1:25" ht="0.75" customHeight="1" x14ac:dyDescent="0.3">
      <c r="A28" s="8"/>
      <c r="B28" s="8"/>
      <c r="C28" s="31"/>
      <c r="D28" s="9"/>
    </row>
    <row r="29" spans="1:25" ht="15" x14ac:dyDescent="0.3">
      <c r="A29" s="8"/>
      <c r="B29" s="8"/>
      <c r="C29" s="31"/>
      <c r="D29" s="9"/>
    </row>
    <row r="30" spans="1:25" ht="16.5" x14ac:dyDescent="0.35">
      <c r="A30" s="20"/>
      <c r="C30" s="22"/>
      <c r="D30" s="19"/>
    </row>
    <row r="31" spans="1:25" ht="16.5" x14ac:dyDescent="0.35">
      <c r="A31" s="20"/>
      <c r="C31" s="22"/>
      <c r="D31" s="19"/>
    </row>
    <row r="32" spans="1:25" ht="16.5" x14ac:dyDescent="0.35">
      <c r="A32" s="20"/>
      <c r="C32" s="26"/>
      <c r="D32" s="23"/>
    </row>
    <row r="33" spans="1:4" ht="16.5" x14ac:dyDescent="0.35">
      <c r="A33" s="20"/>
      <c r="C33" s="22"/>
      <c r="D33" s="19"/>
    </row>
    <row r="34" spans="1:4" ht="16.5" x14ac:dyDescent="0.35">
      <c r="A34" s="25"/>
      <c r="C34" s="26"/>
      <c r="D34" s="24"/>
    </row>
    <row r="35" spans="1:4" ht="16.5" x14ac:dyDescent="0.35">
      <c r="A35" s="20"/>
      <c r="C35" s="22"/>
      <c r="D35" s="19"/>
    </row>
    <row r="36" spans="1:4" ht="16.5" x14ac:dyDescent="0.35">
      <c r="A36" s="20"/>
      <c r="C36" s="22"/>
      <c r="D36" s="19"/>
    </row>
    <row r="37" spans="1:4" ht="16.5" x14ac:dyDescent="0.35">
      <c r="A37" s="18"/>
      <c r="C37" s="22"/>
      <c r="D37" s="19"/>
    </row>
    <row r="38" spans="1:4" ht="16.5" x14ac:dyDescent="0.35">
      <c r="A38" s="20"/>
      <c r="C38" s="22"/>
      <c r="D38" s="19"/>
    </row>
    <row r="39" spans="1:4" ht="16.5" x14ac:dyDescent="0.35">
      <c r="A39" s="20"/>
      <c r="C39" s="46"/>
      <c r="D39" s="21"/>
    </row>
    <row r="40" spans="1:4" ht="16.5" x14ac:dyDescent="0.35">
      <c r="A40" s="20"/>
      <c r="C40" s="46"/>
      <c r="D40" s="21"/>
    </row>
    <row r="41" spans="1:4" ht="16.5" x14ac:dyDescent="0.35">
      <c r="A41" s="20"/>
      <c r="C41" s="46"/>
      <c r="D41" s="21"/>
    </row>
    <row r="42" spans="1:4" ht="16.5" x14ac:dyDescent="0.35">
      <c r="A42" s="27"/>
      <c r="C42" s="47"/>
      <c r="D42" s="28"/>
    </row>
    <row r="43" spans="1:4" ht="16.5" x14ac:dyDescent="0.35">
      <c r="A43" s="20"/>
      <c r="C43" s="46"/>
      <c r="D43" s="21"/>
    </row>
    <row r="44" spans="1:4" ht="16.5" x14ac:dyDescent="0.35">
      <c r="A44" s="20"/>
      <c r="C44" s="46"/>
      <c r="D44" s="21"/>
    </row>
    <row r="45" spans="1:4" ht="16.5" x14ac:dyDescent="0.35">
      <c r="A45" s="20"/>
      <c r="C45" s="46"/>
      <c r="D45" s="21"/>
    </row>
    <row r="46" spans="1:4" ht="16.5" x14ac:dyDescent="0.35">
      <c r="A46" s="20"/>
      <c r="C46" s="46"/>
      <c r="D46" s="21"/>
    </row>
  </sheetData>
  <pageMargins left="0.75" right="0.75" top="1" bottom="1" header="0.5" footer="0.5"/>
  <pageSetup paperSize="9" orientation="landscape" r:id="rId1"/>
  <headerFooter alignWithMargins="0">
    <oddFooter>&amp;L&amp;6Parish councils joint info/&amp;F/&amp;D/jfa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workbookViewId="0">
      <selection activeCell="H14" sqref="H14"/>
    </sheetView>
  </sheetViews>
  <sheetFormatPr defaultRowHeight="12.75" x14ac:dyDescent="0.2"/>
  <cols>
    <col min="1" max="1" width="20.7109375" style="2" customWidth="1"/>
    <col min="2" max="2" width="3" style="4" customWidth="1"/>
    <col min="3" max="3" width="12.85546875" style="45" customWidth="1"/>
    <col min="4" max="4" width="2.42578125" style="2" customWidth="1"/>
    <col min="5" max="5" width="3.42578125" style="2" customWidth="1"/>
    <col min="6" max="6" width="22.28515625" style="2" customWidth="1"/>
    <col min="7" max="7" width="4.5703125" style="2" customWidth="1"/>
    <col min="8" max="8" width="13.7109375" style="45" customWidth="1"/>
    <col min="9" max="9" width="7.28515625" style="2" customWidth="1"/>
    <col min="10" max="11" width="9.140625" style="2"/>
    <col min="12" max="12" width="3.28515625" style="2" customWidth="1"/>
    <col min="13" max="16384" width="9.140625" style="2"/>
  </cols>
  <sheetData>
    <row r="1" spans="1:13" ht="16.5" x14ac:dyDescent="0.35">
      <c r="A1" s="6" t="s">
        <v>9</v>
      </c>
      <c r="B1" s="8"/>
      <c r="C1" s="31"/>
      <c r="D1" s="9"/>
      <c r="E1" s="33"/>
      <c r="F1" s="33"/>
      <c r="G1" s="33"/>
      <c r="H1" s="69"/>
      <c r="I1" s="33"/>
      <c r="J1" s="33"/>
      <c r="K1" s="33"/>
      <c r="L1" s="33"/>
      <c r="M1" s="33"/>
    </row>
    <row r="2" spans="1:13" s="1" customFormat="1" ht="16.5" x14ac:dyDescent="0.35">
      <c r="A2" s="6" t="s">
        <v>0</v>
      </c>
      <c r="B2" s="7"/>
      <c r="C2" s="15"/>
      <c r="D2" s="6"/>
      <c r="E2" s="34"/>
      <c r="F2" s="34"/>
      <c r="G2" s="34"/>
      <c r="H2" s="70"/>
      <c r="I2" s="35"/>
      <c r="J2" s="35"/>
      <c r="K2" s="35"/>
      <c r="L2" s="35"/>
      <c r="M2" s="35"/>
    </row>
    <row r="3" spans="1:13" ht="15" x14ac:dyDescent="0.3">
      <c r="A3" s="9"/>
      <c r="B3" s="8"/>
      <c r="C3" s="31"/>
      <c r="D3" s="9"/>
      <c r="E3" s="36"/>
      <c r="F3" s="36"/>
      <c r="G3" s="36"/>
      <c r="H3" s="69"/>
      <c r="I3" s="33"/>
      <c r="J3" s="33"/>
      <c r="K3" s="33"/>
      <c r="L3" s="33"/>
      <c r="M3" s="33"/>
    </row>
    <row r="4" spans="1:13" ht="16.5" x14ac:dyDescent="0.35">
      <c r="A4" s="9" t="s">
        <v>13</v>
      </c>
      <c r="B4" s="8"/>
      <c r="C4" s="15">
        <v>941.85</v>
      </c>
      <c r="D4" s="7"/>
      <c r="E4" s="37"/>
      <c r="F4" s="48" t="s">
        <v>13</v>
      </c>
      <c r="G4" s="49"/>
      <c r="H4" s="68">
        <v>941.97</v>
      </c>
      <c r="I4" s="51"/>
      <c r="J4" s="49"/>
      <c r="K4" s="49"/>
      <c r="M4" s="33"/>
    </row>
    <row r="5" spans="1:13" ht="16.5" x14ac:dyDescent="0.35">
      <c r="A5" s="9"/>
      <c r="B5" s="8"/>
      <c r="C5" s="44" t="s">
        <v>16</v>
      </c>
      <c r="D5" s="7"/>
      <c r="E5" s="37"/>
      <c r="F5" s="48"/>
      <c r="G5" s="49"/>
      <c r="H5" s="52" t="s">
        <v>17</v>
      </c>
      <c r="I5" s="51"/>
      <c r="J5" s="49"/>
      <c r="K5" s="49"/>
      <c r="M5" s="33"/>
    </row>
    <row r="6" spans="1:13" ht="16.5" x14ac:dyDescent="0.35">
      <c r="A6" s="9"/>
      <c r="B6" s="11"/>
      <c r="C6" s="14"/>
      <c r="D6" s="10"/>
      <c r="E6" s="39"/>
      <c r="F6" s="48"/>
      <c r="G6" s="53"/>
      <c r="H6" s="54"/>
      <c r="I6" s="55"/>
      <c r="J6" s="53"/>
      <c r="K6" s="53"/>
      <c r="M6" s="33"/>
    </row>
    <row r="7" spans="1:13" ht="16.5" x14ac:dyDescent="0.35">
      <c r="A7" s="9"/>
      <c r="B7" s="8"/>
      <c r="C7" s="15"/>
      <c r="D7" s="29"/>
      <c r="E7" s="37"/>
      <c r="F7" s="48"/>
      <c r="G7" s="49"/>
      <c r="H7" s="50"/>
      <c r="I7" s="56" t="s">
        <v>11</v>
      </c>
      <c r="J7" s="49"/>
      <c r="K7" s="49"/>
      <c r="M7" s="33"/>
    </row>
    <row r="8" spans="1:13" s="3" customFormat="1" ht="16.5" x14ac:dyDescent="0.35">
      <c r="A8" s="12" t="s">
        <v>12</v>
      </c>
      <c r="B8" s="11"/>
      <c r="C8" s="67">
        <v>65025</v>
      </c>
      <c r="E8" s="40"/>
      <c r="F8" s="57" t="s">
        <v>12</v>
      </c>
      <c r="G8" s="53"/>
      <c r="H8" s="67">
        <v>65025</v>
      </c>
      <c r="I8" s="58"/>
      <c r="J8" s="53">
        <v>500</v>
      </c>
      <c r="K8" s="53">
        <v>1000</v>
      </c>
      <c r="M8" s="41"/>
    </row>
    <row r="9" spans="1:13" ht="16.5" x14ac:dyDescent="0.35">
      <c r="A9" s="9" t="s">
        <v>14</v>
      </c>
      <c r="B9" s="8"/>
      <c r="C9" s="14">
        <v>-410</v>
      </c>
      <c r="D9" s="7"/>
      <c r="E9" s="37"/>
      <c r="F9" s="48" t="s">
        <v>14</v>
      </c>
      <c r="G9" s="49"/>
      <c r="H9" s="54">
        <v>0</v>
      </c>
      <c r="I9" s="51"/>
      <c r="J9" s="49"/>
      <c r="K9" s="49"/>
      <c r="M9" s="33"/>
    </row>
    <row r="10" spans="1:13" ht="17.25" thickBot="1" x14ac:dyDescent="0.4">
      <c r="A10" s="30" t="s">
        <v>15</v>
      </c>
      <c r="B10" s="8"/>
      <c r="C10" s="43">
        <f>SUM(C8:C9)</f>
        <v>64615</v>
      </c>
      <c r="D10" s="7"/>
      <c r="E10" s="37"/>
      <c r="F10" s="59" t="s">
        <v>15</v>
      </c>
      <c r="G10" s="49"/>
      <c r="H10" s="66">
        <f>SUM(H8:H9)</f>
        <v>65025</v>
      </c>
      <c r="I10" s="51"/>
      <c r="J10" s="49"/>
      <c r="K10" s="49"/>
      <c r="M10" s="33"/>
    </row>
    <row r="11" spans="1:13" ht="17.25" thickTop="1" x14ac:dyDescent="0.35">
      <c r="A11" s="6" t="s">
        <v>10</v>
      </c>
      <c r="B11" s="8"/>
      <c r="C11" s="15"/>
      <c r="D11" s="7"/>
      <c r="E11" s="37"/>
      <c r="F11" s="60" t="s">
        <v>10</v>
      </c>
      <c r="G11" s="49"/>
      <c r="H11" s="50"/>
      <c r="I11" s="51"/>
      <c r="J11" s="49"/>
      <c r="K11" s="49"/>
      <c r="M11" s="33"/>
    </row>
    <row r="12" spans="1:13" ht="16.5" x14ac:dyDescent="0.35">
      <c r="A12" s="9"/>
      <c r="B12" s="8"/>
      <c r="C12" s="15"/>
      <c r="D12" s="7"/>
      <c r="E12" s="37"/>
      <c r="F12" s="48"/>
      <c r="G12" s="49"/>
      <c r="H12" s="50"/>
      <c r="I12" s="51"/>
      <c r="J12" s="49"/>
      <c r="K12" s="49"/>
      <c r="M12" s="33"/>
    </row>
    <row r="13" spans="1:13" ht="15" x14ac:dyDescent="0.3">
      <c r="A13" s="9" t="s">
        <v>1</v>
      </c>
      <c r="B13" s="8"/>
      <c r="C13" s="31">
        <f>C16*2/3</f>
        <v>45.736228344923994</v>
      </c>
      <c r="D13" s="8"/>
      <c r="E13" s="38"/>
      <c r="F13" s="48" t="s">
        <v>1</v>
      </c>
      <c r="G13" s="49"/>
      <c r="H13" s="61">
        <f>H16*2/3</f>
        <v>46.020573903627501</v>
      </c>
      <c r="I13" s="49"/>
      <c r="J13" s="49">
        <f>J16*2/3</f>
        <v>0.35386831144657821</v>
      </c>
      <c r="K13" s="49">
        <f>K16*2/3</f>
        <v>0.70773662289315642</v>
      </c>
      <c r="M13" s="33"/>
    </row>
    <row r="14" spans="1:13" ht="15" x14ac:dyDescent="0.3">
      <c r="A14" s="9" t="s">
        <v>2</v>
      </c>
      <c r="B14" s="8"/>
      <c r="C14" s="31">
        <f>C16*7/9</f>
        <v>53.358933069077992</v>
      </c>
      <c r="D14" s="8"/>
      <c r="E14" s="38"/>
      <c r="F14" s="48" t="s">
        <v>2</v>
      </c>
      <c r="G14" s="49"/>
      <c r="H14" s="61">
        <f>H16*7/9</f>
        <v>53.69066955423208</v>
      </c>
      <c r="I14" s="49"/>
      <c r="J14" s="49">
        <f>J16*7/9</f>
        <v>0.41284636335434127</v>
      </c>
      <c r="K14" s="49">
        <f>K16*7/9</f>
        <v>0.82569272670868255</v>
      </c>
      <c r="M14" s="33"/>
    </row>
    <row r="15" spans="1:13" ht="15" x14ac:dyDescent="0.3">
      <c r="A15" s="9" t="s">
        <v>3</v>
      </c>
      <c r="B15" s="8"/>
      <c r="C15" s="31">
        <f>C16*8/9</f>
        <v>60.98163779323199</v>
      </c>
      <c r="D15" s="8"/>
      <c r="E15" s="38"/>
      <c r="F15" s="48" t="s">
        <v>3</v>
      </c>
      <c r="G15" s="49"/>
      <c r="H15" s="61">
        <f>H16*8/9</f>
        <v>61.360765204836667</v>
      </c>
      <c r="I15" s="49"/>
      <c r="J15" s="49">
        <f>J16*8/9</f>
        <v>0.47182441526210428</v>
      </c>
      <c r="K15" s="49">
        <f>K16*8/9</f>
        <v>0.94364883052420856</v>
      </c>
      <c r="M15" s="33"/>
    </row>
    <row r="16" spans="1:13" s="5" customFormat="1" ht="16.5" x14ac:dyDescent="0.35">
      <c r="A16" s="16" t="s">
        <v>4</v>
      </c>
      <c r="B16" s="13"/>
      <c r="C16" s="32">
        <f>$C10/$C4</f>
        <v>68.604342517385987</v>
      </c>
      <c r="D16" s="17"/>
      <c r="E16" s="37"/>
      <c r="F16" s="62" t="s">
        <v>4</v>
      </c>
      <c r="G16" s="63"/>
      <c r="H16" s="64">
        <f>$H10/$H4</f>
        <v>69.030860855441247</v>
      </c>
      <c r="I16" s="65"/>
      <c r="J16" s="65">
        <f>J8/H4</f>
        <v>0.53080246716986734</v>
      </c>
      <c r="K16" s="65">
        <f>K8/H4</f>
        <v>1.0616049343397347</v>
      </c>
      <c r="M16" s="42"/>
    </row>
    <row r="17" spans="1:13" ht="15" x14ac:dyDescent="0.3">
      <c r="A17" s="9" t="s">
        <v>5</v>
      </c>
      <c r="B17" s="8"/>
      <c r="C17" s="31">
        <f>C16*11/9</f>
        <v>83.849751965693997</v>
      </c>
      <c r="D17" s="8"/>
      <c r="E17" s="38"/>
      <c r="F17" s="48" t="s">
        <v>5</v>
      </c>
      <c r="G17" s="49"/>
      <c r="H17" s="61">
        <f>H16*11/9</f>
        <v>84.371052156650407</v>
      </c>
      <c r="I17" s="49"/>
      <c r="J17" s="49">
        <f>J16*11/9</f>
        <v>0.64875857098539347</v>
      </c>
      <c r="K17" s="49">
        <f>K16*11/9</f>
        <v>1.2975171419707869</v>
      </c>
      <c r="M17" s="33"/>
    </row>
    <row r="18" spans="1:13" ht="15" x14ac:dyDescent="0.3">
      <c r="A18" s="9" t="s">
        <v>6</v>
      </c>
      <c r="B18" s="8"/>
      <c r="C18" s="31">
        <f>C16*13/9</f>
        <v>99.095161414001979</v>
      </c>
      <c r="D18" s="8"/>
      <c r="E18" s="38"/>
      <c r="F18" s="48" t="s">
        <v>6</v>
      </c>
      <c r="G18" s="49"/>
      <c r="H18" s="61">
        <f>H16*13/9</f>
        <v>99.711243457859581</v>
      </c>
      <c r="I18" s="49"/>
      <c r="J18" s="49">
        <f>J16*13/9</f>
        <v>0.76671467480091948</v>
      </c>
      <c r="K18" s="49">
        <f>K16*13/9</f>
        <v>1.533429349601839</v>
      </c>
      <c r="M18" s="33"/>
    </row>
    <row r="19" spans="1:13" ht="15" x14ac:dyDescent="0.3">
      <c r="A19" s="9" t="s">
        <v>7</v>
      </c>
      <c r="B19" s="8"/>
      <c r="C19" s="31">
        <f>C16*15/9</f>
        <v>114.34057086230999</v>
      </c>
      <c r="D19" s="8"/>
      <c r="E19" s="38"/>
      <c r="F19" s="48" t="s">
        <v>7</v>
      </c>
      <c r="G19" s="49"/>
      <c r="H19" s="61">
        <f>H16*15/9</f>
        <v>115.05143475906874</v>
      </c>
      <c r="I19" s="49"/>
      <c r="J19" s="49">
        <f>J16*15/9</f>
        <v>0.8846707786164455</v>
      </c>
      <c r="K19" s="49">
        <f>K16*15/9</f>
        <v>1.769341557232891</v>
      </c>
      <c r="M19" s="33"/>
    </row>
    <row r="20" spans="1:13" ht="15" x14ac:dyDescent="0.3">
      <c r="A20" s="9" t="s">
        <v>8</v>
      </c>
      <c r="B20" s="8"/>
      <c r="C20" s="31">
        <f>C16*2</f>
        <v>137.20868503477197</v>
      </c>
      <c r="D20" s="8"/>
      <c r="E20" s="38"/>
      <c r="F20" s="48" t="s">
        <v>8</v>
      </c>
      <c r="G20" s="49"/>
      <c r="H20" s="61">
        <f>H16*2</f>
        <v>138.06172171088249</v>
      </c>
      <c r="I20" s="49"/>
      <c r="J20" s="49">
        <f>J16*2</f>
        <v>1.0616049343397347</v>
      </c>
      <c r="K20" s="49">
        <f>K16*2</f>
        <v>2.1232098686794694</v>
      </c>
      <c r="M20" s="33"/>
    </row>
    <row r="21" spans="1:13" ht="15" x14ac:dyDescent="0.3">
      <c r="A21" s="9"/>
      <c r="B21" s="8"/>
      <c r="C21" s="31"/>
      <c r="D21" s="9"/>
      <c r="E21" s="33"/>
      <c r="F21" s="9"/>
      <c r="G21" s="8"/>
      <c r="H21" s="31"/>
      <c r="I21" s="9"/>
      <c r="M21" s="33"/>
    </row>
    <row r="22" spans="1:13" ht="15" x14ac:dyDescent="0.3">
      <c r="A22" s="9"/>
      <c r="B22" s="8"/>
      <c r="C22" s="31"/>
      <c r="D22" s="9"/>
    </row>
    <row r="23" spans="1:13" ht="15" x14ac:dyDescent="0.3">
      <c r="A23" s="9"/>
      <c r="B23" s="8"/>
      <c r="C23" s="31"/>
      <c r="D23" s="9"/>
    </row>
    <row r="24" spans="1:13" ht="15" x14ac:dyDescent="0.3">
      <c r="A24" s="9"/>
      <c r="B24" s="8"/>
      <c r="C24" s="31"/>
      <c r="D24" s="31"/>
    </row>
    <row r="25" spans="1:13" ht="15" x14ac:dyDescent="0.3">
      <c r="A25" s="30"/>
      <c r="B25" s="8"/>
      <c r="C25" s="31"/>
      <c r="D25" s="9"/>
    </row>
    <row r="26" spans="1:13" ht="15" x14ac:dyDescent="0.3">
      <c r="A26" s="8"/>
      <c r="D26" s="9"/>
    </row>
    <row r="27" spans="1:13" ht="15" x14ac:dyDescent="0.3">
      <c r="A27" s="8"/>
      <c r="B27" s="8"/>
      <c r="C27" s="31"/>
      <c r="D27" s="9"/>
    </row>
    <row r="28" spans="1:13" ht="0.75" customHeight="1" x14ac:dyDescent="0.3">
      <c r="A28" s="8"/>
      <c r="B28" s="8"/>
      <c r="C28" s="31"/>
      <c r="D28" s="9"/>
    </row>
    <row r="29" spans="1:13" ht="15" x14ac:dyDescent="0.3">
      <c r="A29" s="8"/>
      <c r="B29" s="8"/>
      <c r="C29" s="31"/>
      <c r="D29" s="9"/>
    </row>
    <row r="30" spans="1:13" ht="16.5" x14ac:dyDescent="0.35">
      <c r="A30" s="20"/>
      <c r="C30" s="22"/>
      <c r="D30" s="19"/>
    </row>
    <row r="31" spans="1:13" ht="16.5" x14ac:dyDescent="0.35">
      <c r="A31" s="20"/>
      <c r="C31" s="22"/>
      <c r="D31" s="19"/>
    </row>
    <row r="32" spans="1:13" ht="16.5" x14ac:dyDescent="0.35">
      <c r="A32" s="20"/>
      <c r="C32" s="26"/>
      <c r="D32" s="23"/>
    </row>
    <row r="33" spans="1:4" ht="16.5" x14ac:dyDescent="0.35">
      <c r="A33" s="20"/>
      <c r="C33" s="22"/>
      <c r="D33" s="19"/>
    </row>
    <row r="34" spans="1:4" ht="16.5" x14ac:dyDescent="0.35">
      <c r="A34" s="25"/>
      <c r="C34" s="26"/>
      <c r="D34" s="24"/>
    </row>
    <row r="35" spans="1:4" ht="16.5" x14ac:dyDescent="0.35">
      <c r="A35" s="20"/>
      <c r="C35" s="22"/>
      <c r="D35" s="19"/>
    </row>
    <row r="36" spans="1:4" ht="16.5" x14ac:dyDescent="0.35">
      <c r="A36" s="20"/>
      <c r="C36" s="22"/>
      <c r="D36" s="19"/>
    </row>
    <row r="37" spans="1:4" ht="16.5" x14ac:dyDescent="0.35">
      <c r="A37" s="18"/>
      <c r="C37" s="22"/>
      <c r="D37" s="19"/>
    </row>
    <row r="38" spans="1:4" ht="16.5" x14ac:dyDescent="0.35">
      <c r="A38" s="20"/>
      <c r="C38" s="22"/>
      <c r="D38" s="19"/>
    </row>
    <row r="39" spans="1:4" ht="16.5" x14ac:dyDescent="0.35">
      <c r="A39" s="20"/>
      <c r="C39" s="46"/>
      <c r="D39" s="21"/>
    </row>
    <row r="40" spans="1:4" ht="16.5" x14ac:dyDescent="0.35">
      <c r="A40" s="20"/>
      <c r="C40" s="46"/>
      <c r="D40" s="21"/>
    </row>
    <row r="41" spans="1:4" ht="16.5" x14ac:dyDescent="0.35">
      <c r="A41" s="20"/>
      <c r="C41" s="46"/>
      <c r="D41" s="21"/>
    </row>
    <row r="42" spans="1:4" ht="16.5" x14ac:dyDescent="0.35">
      <c r="A42" s="27"/>
      <c r="C42" s="47"/>
      <c r="D42" s="28"/>
    </row>
    <row r="43" spans="1:4" ht="16.5" x14ac:dyDescent="0.35">
      <c r="A43" s="20"/>
      <c r="C43" s="46"/>
      <c r="D43" s="21"/>
    </row>
    <row r="44" spans="1:4" ht="16.5" x14ac:dyDescent="0.35">
      <c r="A44" s="20"/>
      <c r="C44" s="46"/>
      <c r="D44" s="21"/>
    </row>
    <row r="45" spans="1:4" ht="16.5" x14ac:dyDescent="0.35">
      <c r="A45" s="20"/>
      <c r="C45" s="46"/>
      <c r="D45" s="21"/>
    </row>
    <row r="46" spans="1:4" ht="16.5" x14ac:dyDescent="0.35">
      <c r="A46" s="20"/>
      <c r="C46" s="46"/>
      <c r="D46" s="21"/>
    </row>
  </sheetData>
  <pageMargins left="0.75" right="0.75" top="1" bottom="1" header="0.5" footer="0.5"/>
  <pageSetup paperSize="9" orientation="landscape" r:id="rId1"/>
  <headerFooter alignWithMargins="0">
    <oddFooter>&amp;L&amp;6Parish councils joint info/&amp;F/&amp;D/jfa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2019.20.21.22</vt:lpstr>
      <vt:lpstr>2018-19 </vt:lpstr>
      <vt:lpstr>2017-18</vt:lpstr>
    </vt:vector>
  </TitlesOfParts>
  <Company>CeramTec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Amos</dc:creator>
  <cp:lastModifiedBy>Sandra Harry</cp:lastModifiedBy>
  <cp:lastPrinted>2020-11-27T01:24:09Z</cp:lastPrinted>
  <dcterms:created xsi:type="dcterms:W3CDTF">2003-12-02T08:14:22Z</dcterms:created>
  <dcterms:modified xsi:type="dcterms:W3CDTF">2020-12-14T18:38:13Z</dcterms:modified>
</cp:coreProperties>
</file>